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1" sheetId="1" state="visible" r:id="rId2"/>
    <sheet name="День 2" sheetId="2" state="visible" r:id="rId3"/>
    <sheet name="День 3" sheetId="3" state="visible" r:id="rId4"/>
    <sheet name="День 4" sheetId="4" state="visible" r:id="rId5"/>
    <sheet name="День 5" sheetId="5" state="visible" r:id="rId6"/>
    <sheet name="День 6" sheetId="6" state="visible" r:id="rId7"/>
    <sheet name="День 7" sheetId="7" state="visible" r:id="rId8"/>
    <sheet name="День 8" sheetId="8" state="visible" r:id="rId9"/>
    <sheet name="День 9" sheetId="9" state="visible" r:id="rId10"/>
    <sheet name="День 10" sheetId="10" state="visible" r:id="rId11"/>
    <sheet name="ведомость контроля" sheetId="11" state="visible" r:id="rId12"/>
    <sheet name="итого (среднее значение)" sheetId="12" state="visible" r:id="rId13"/>
    <sheet name="таблица повторов блюд" sheetId="13" state="visible" r:id="rId14"/>
    <sheet name="приложение 1" sheetId="14" state="visible" r:id="rId1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<sst xmlns="http://schemas.openxmlformats.org/spreadsheetml/2006/main" count="1195" uniqueCount="300">
  <si>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1</t>
    </r>
  </si>
  <si>
    <r>
      <rPr>
        <b val="true"/>
        <sz val="11"/>
        <rFont val="Times New Roman"/>
        <family val="1"/>
        <charset val="204"/>
      </rPr>
      <t xml:space="preserve">Неделя</t>
    </r>
    <r>
      <rPr>
        <sz val="11"/>
        <rFont val="Times New Roman"/>
        <family val="1"/>
        <charset val="204"/>
      </rPr>
      <t xml:space="preserve">:</t>
    </r>
  </si>
  <si>
    <t xml:space="preserve">первая</t>
  </si>
  <si>
    <r>
      <rPr>
        <b val="true"/>
        <sz val="11"/>
        <rFont val="Times New Roman"/>
        <family val="1"/>
        <charset val="204"/>
      </rPr>
      <t xml:space="preserve">Сезон</t>
    </r>
    <r>
      <rPr>
        <sz val="11"/>
        <rFont val="Times New Roman"/>
        <family val="1"/>
        <charset val="204"/>
      </rPr>
      <t xml:space="preserve">: зимне-весенний</t>
    </r>
  </si>
  <si>
    <r>
      <rPr>
        <b val="true"/>
        <sz val="11"/>
        <rFont val="Times New Roman"/>
        <family val="1"/>
        <charset val="204"/>
      </rPr>
      <t xml:space="preserve">Возрастная категория</t>
    </r>
    <r>
      <rPr>
        <sz val="11"/>
        <rFont val="Times New Roman"/>
        <family val="1"/>
        <charset val="204"/>
      </rPr>
      <t xml:space="preserve">:от 3 до 7 лет</t>
    </r>
  </si>
  <si>
    <t xml:space="preserve">№ рец</t>
  </si>
  <si>
    <t xml:space="preserve">Приём пищи, наименование блюда</t>
  </si>
  <si>
    <t xml:space="preserve">Масса порций,г</t>
  </si>
  <si>
    <t xml:space="preserve">Пищевые вещества</t>
  </si>
  <si>
    <t xml:space="preserve">Энергетическая ценность (ккал)</t>
  </si>
  <si>
    <t xml:space="preserve">Витамины (мг)</t>
  </si>
  <si>
    <t xml:space="preserve">Минеральные вещества (мг)</t>
  </si>
  <si>
    <t xml:space="preserve">Б</t>
  </si>
  <si>
    <t xml:space="preserve">Ж</t>
  </si>
  <si>
    <t xml:space="preserve">У</t>
  </si>
  <si>
    <r>
      <rPr>
        <sz val="10"/>
        <rFont val="Times New Roman"/>
        <family val="1"/>
        <charset val="204"/>
      </rPr>
      <t xml:space="preserve"> B</t>
    </r>
    <r>
      <rPr>
        <vertAlign val="subscript"/>
        <sz val="10"/>
        <rFont val="Times New Roman"/>
        <family val="1"/>
        <charset val="204"/>
      </rPr>
      <t xml:space="preserve">1</t>
    </r>
  </si>
  <si>
    <t xml:space="preserve">C</t>
  </si>
  <si>
    <t xml:space="preserve">А</t>
  </si>
  <si>
    <t xml:space="preserve">E</t>
  </si>
  <si>
    <t xml:space="preserve">Ca</t>
  </si>
  <si>
    <t xml:space="preserve">P</t>
  </si>
  <si>
    <t xml:space="preserve">Mg</t>
  </si>
  <si>
    <t xml:space="preserve">Fe</t>
  </si>
  <si>
    <t xml:space="preserve">Завтрак</t>
  </si>
  <si>
    <t xml:space="preserve">Яйца варенные</t>
  </si>
  <si>
    <t xml:space="preserve">ТТК № 23 (182)</t>
  </si>
  <si>
    <t xml:space="preserve">Каша жидкая молочная (рисовая)</t>
  </si>
  <si>
    <t xml:space="preserve">ТТК № 24 (392)</t>
  </si>
  <si>
    <t xml:space="preserve">Чай с сахаром </t>
  </si>
  <si>
    <t xml:space="preserve">180</t>
  </si>
  <si>
    <t xml:space="preserve">ПР</t>
  </si>
  <si>
    <t xml:space="preserve">Хлеб пшеничный</t>
  </si>
  <si>
    <t xml:space="preserve">Итого за завтрак:</t>
  </si>
  <si>
    <t xml:space="preserve">2-ой завтрак</t>
  </si>
  <si>
    <t xml:space="preserve">**</t>
  </si>
  <si>
    <t xml:space="preserve">Фрукты свежие (апельсин)</t>
  </si>
  <si>
    <t xml:space="preserve">Итого за 2-ой завтрак:</t>
  </si>
  <si>
    <t xml:space="preserve">Обед</t>
  </si>
  <si>
    <t xml:space="preserve">Овощи натуральные соленые (огурцы)</t>
  </si>
  <si>
    <t xml:space="preserve">ТТК № 25 (101)</t>
  </si>
  <si>
    <t xml:space="preserve">Суп картофельный с крупой (гречневая)</t>
  </si>
  <si>
    <t xml:space="preserve">Шницель рубленый (говядина)</t>
  </si>
  <si>
    <t xml:space="preserve">ТТК № 26</t>
  </si>
  <si>
    <t xml:space="preserve">Гарнир сложный (каша вязкая (пшеничная)/капуста тушеная)</t>
  </si>
  <si>
    <t xml:space="preserve">ТТК № 27 (349)</t>
  </si>
  <si>
    <t xml:space="preserve">Компот из смеси сухофруктов</t>
  </si>
  <si>
    <t xml:space="preserve">Хлеб ржаной</t>
  </si>
  <si>
    <t xml:space="preserve">Итого за обед:</t>
  </si>
  <si>
    <t xml:space="preserve"> Уплотнённый полдник:</t>
  </si>
  <si>
    <t xml:space="preserve">Оладьи со сгущенным молоком</t>
  </si>
  <si>
    <t xml:space="preserve">Кисломолочный продукт  (Кефир м.д.ж. 2,5 %)</t>
  </si>
  <si>
    <t xml:space="preserve">Итого за уплотненный полдник:</t>
  </si>
  <si>
    <t xml:space="preserve">Итого за день:</t>
  </si>
  <si>
    <t xml:space="preserve">* «Таблицы химического состава и калорийности Российских продуктов питания» Скурихин И.М., Тутельян В.А.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</si>
  <si>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2</t>
    </r>
  </si>
  <si>
    <t xml:space="preserve">Салат из моркови с яблоками</t>
  </si>
  <si>
    <t xml:space="preserve">50</t>
  </si>
  <si>
    <t xml:space="preserve">ТТК № 1 (182)</t>
  </si>
  <si>
    <t xml:space="preserve">Каша жидкая с маслом («Геркулес»)</t>
  </si>
  <si>
    <t xml:space="preserve">ТТК № 28 (382)</t>
  </si>
  <si>
    <t xml:space="preserve">Какао с молоком</t>
  </si>
  <si>
    <t xml:space="preserve">Масло сливочное</t>
  </si>
  <si>
    <t xml:space="preserve">ТТК № 29</t>
  </si>
  <si>
    <t xml:space="preserve">Овощи свежие (морковные палочки)</t>
  </si>
  <si>
    <t xml:space="preserve">*</t>
  </si>
  <si>
    <t xml:space="preserve">Фрукты свежие (груши)</t>
  </si>
  <si>
    <t xml:space="preserve">Овощи натуральные соленые (томаты)</t>
  </si>
  <si>
    <t xml:space="preserve">Суп картофельный с макаронными изделиями</t>
  </si>
  <si>
    <t xml:space="preserve">Печень жареная с маслом</t>
  </si>
  <si>
    <t xml:space="preserve">Рагу овощное</t>
  </si>
  <si>
    <t xml:space="preserve">ТТК № 30 (342)</t>
  </si>
  <si>
    <t xml:space="preserve">Компот из свежих плодов (вишня замороженная)</t>
  </si>
  <si>
    <t xml:space="preserve">Салат из квашенной капусты</t>
  </si>
  <si>
    <t xml:space="preserve">ТТК № 31 (231)</t>
  </si>
  <si>
    <t xml:space="preserve">Поджарка из рыбы (минтай)</t>
  </si>
  <si>
    <t xml:space="preserve">80</t>
  </si>
  <si>
    <t xml:space="preserve">Пюре картофельное</t>
  </si>
  <si>
    <t xml:space="preserve">ТТК № 32 (377)</t>
  </si>
  <si>
    <t xml:space="preserve">Чай с лимоном</t>
  </si>
  <si>
    <t xml:space="preserve">Печенье сахарное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</si>
  <si>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3</t>
    </r>
  </si>
  <si>
    <t xml:space="preserve">Салат из моркови с изюмом</t>
  </si>
  <si>
    <t xml:space="preserve">ТТК № 33 (208)</t>
  </si>
  <si>
    <t xml:space="preserve">Лапшевник с творогом со сметаной</t>
  </si>
  <si>
    <t xml:space="preserve">ТТК № 34 (379)</t>
  </si>
  <si>
    <t xml:space="preserve">Кофейный напиток с молоком</t>
  </si>
  <si>
    <t xml:space="preserve">Кисломолочный продукт м.д.ж. 2,5 % (Ряженка)</t>
  </si>
  <si>
    <t xml:space="preserve">Салат из белокочанной капусты с яблоками</t>
  </si>
  <si>
    <t xml:space="preserve">Суп картофельный с рыбными фрикадельками</t>
  </si>
  <si>
    <t xml:space="preserve">Котлеты рубленные из птицы</t>
  </si>
  <si>
    <t xml:space="preserve">Свекла, тушенная в сметанном соусе</t>
  </si>
  <si>
    <t xml:space="preserve">130</t>
  </si>
  <si>
    <t xml:space="preserve">Компот из свежих плодов (яблоки)</t>
  </si>
  <si>
    <t xml:space="preserve">Салат из соленых огурцов</t>
  </si>
  <si>
    <t xml:space="preserve">Жаркое по-домашнему</t>
  </si>
  <si>
    <t xml:space="preserve">ТТК № 35 (359)</t>
  </si>
  <si>
    <t xml:space="preserve">Кисель из сока плодового с сахаром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</si>
  <si>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4</t>
    </r>
  </si>
  <si>
    <t xml:space="preserve">51 (ОП)*</t>
  </si>
  <si>
    <t xml:space="preserve">Консервы овощные (икра кабачковая) </t>
  </si>
  <si>
    <t xml:space="preserve">215 **</t>
  </si>
  <si>
    <t xml:space="preserve">Омлет натуральный</t>
  </si>
  <si>
    <t xml:space="preserve">ТТК № 36 (378)</t>
  </si>
  <si>
    <t xml:space="preserve">Чай с молоком</t>
  </si>
  <si>
    <t xml:space="preserve">Фрукты свежие (банан)</t>
  </si>
  <si>
    <t xml:space="preserve">Горох овощной отварной (консервированный)</t>
  </si>
  <si>
    <t xml:space="preserve">Борщ с капустой и картофелем</t>
  </si>
  <si>
    <t xml:space="preserve">Биточки рубленные (говядина)</t>
  </si>
  <si>
    <t xml:space="preserve">Каша вязкая гречневая </t>
  </si>
  <si>
    <t xml:space="preserve">150</t>
  </si>
  <si>
    <t xml:space="preserve">Плов из отварной говядины</t>
  </si>
  <si>
    <t xml:space="preserve">30</t>
  </si>
  <si>
    <t xml:space="preserve">*ОП —  Сборник технических нормативов. Сборник рецептур на продукцию общественного питания / Составитель Могильный М.П. – М.: ДеЛи плюс, 2011. – 1008с.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</si>
  <si>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5</t>
    </r>
  </si>
  <si>
    <t xml:space="preserve">ТТК № 37 (121)</t>
  </si>
  <si>
    <t xml:space="preserve">Суп молочный с крупой (пшенная)</t>
  </si>
  <si>
    <t xml:space="preserve">Сыр российский (порциями)</t>
  </si>
  <si>
    <t xml:space="preserve">15</t>
  </si>
  <si>
    <t xml:space="preserve">Салат из белокочанной капусты</t>
  </si>
  <si>
    <t xml:space="preserve">Суп картофельный с клёцками/ с птицей </t>
  </si>
  <si>
    <t xml:space="preserve">Рыба припущенная</t>
  </si>
  <si>
    <t xml:space="preserve">Каша рисовая с изюмом</t>
  </si>
  <si>
    <t xml:space="preserve">Пирожки печенные (простые) с повидлом </t>
  </si>
  <si>
    <t xml:space="preserve">Сок натуральный промышленного производства (абрикосовый)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</si>
  <si>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6</t>
    </r>
  </si>
  <si>
    <t xml:space="preserve">вторая</t>
  </si>
  <si>
    <t xml:space="preserve">ТТК № 13 (121)</t>
  </si>
  <si>
    <t xml:space="preserve">Суп молочный с крупой («Геркулес»)</t>
  </si>
  <si>
    <t xml:space="preserve">Мармелад желейный</t>
  </si>
  <si>
    <t xml:space="preserve">Сок натуральный промышленного производства в индивидуальной упаковке (яблоко)</t>
  </si>
  <si>
    <t xml:space="preserve">Салат из свеклы с зеленым горошком</t>
  </si>
  <si>
    <t xml:space="preserve">60</t>
  </si>
  <si>
    <t xml:space="preserve">Суп картофельный с бобовыми (горох)</t>
  </si>
  <si>
    <t xml:space="preserve">ТТК № 14 (258)</t>
  </si>
  <si>
    <t xml:space="preserve">Мясо духовое (говядина)</t>
  </si>
  <si>
    <t xml:space="preserve">Вареники ленивые отварные со сметаной</t>
  </si>
  <si>
    <t xml:space="preserve">ТТК 354</t>
  </si>
  <si>
    <t xml:space="preserve">Кисель из сухофруктов</t>
  </si>
  <si>
    <t xml:space="preserve">Булочка «Веснушка»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</si>
  <si>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7</t>
    </r>
  </si>
  <si>
    <t xml:space="preserve">ТТК № 16 (216*)</t>
  </si>
  <si>
    <t xml:space="preserve">Омлет с сыром</t>
  </si>
  <si>
    <t xml:space="preserve">Молоко кипяченное</t>
  </si>
  <si>
    <t xml:space="preserve">Щи из квашеной капусты с картофелем</t>
  </si>
  <si>
    <t xml:space="preserve">Котлеты рубленые (говядина)</t>
  </si>
  <si>
    <t xml:space="preserve">Каша вязкая (пшеничная)</t>
  </si>
  <si>
    <t xml:space="preserve">54*</t>
  </si>
  <si>
    <t xml:space="preserve">Икра свекольная</t>
  </si>
  <si>
    <t xml:space="preserve">Запеканка картофельная с субпродуктами</t>
  </si>
  <si>
    <t xml:space="preserve">20</t>
  </si>
  <si>
    <t xml:space="preserve">*ОП — Сборник рецептур блюд и кулинарных изделий для питания детей в дошкольных образовательных учреждениях / Под ред.М.П. Могильного и В.А. Тутельяна.- М.: ДеЛи принт, 2010.-628 с.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</si>
  <si>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8</t>
    </r>
  </si>
  <si>
    <t xml:space="preserve">Суп молочный с крупой (гречневая)</t>
  </si>
  <si>
    <t xml:space="preserve">Сушки простые</t>
  </si>
  <si>
    <t xml:space="preserve">ТТК № 40</t>
  </si>
  <si>
    <t xml:space="preserve">ТТК 25 (101)</t>
  </si>
  <si>
    <t xml:space="preserve">Суп картофельный с крупой (пшено)</t>
  </si>
  <si>
    <t xml:space="preserve">ТТК № 41 (291)</t>
  </si>
  <si>
    <t xml:space="preserve">Плов из птицы</t>
  </si>
  <si>
    <t xml:space="preserve">Сок натуральный промышленного производства (яблоко)</t>
  </si>
  <si>
    <t xml:space="preserve">200</t>
  </si>
  <si>
    <t xml:space="preserve">Рыба отварная (минтай)</t>
  </si>
  <si>
    <t xml:space="preserve">Картофель отварной</t>
  </si>
  <si>
    <t xml:space="preserve">Оладьи с повидлом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</si>
  <si>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9</t>
    </r>
  </si>
  <si>
    <t xml:space="preserve">ТТК № 42 (372)</t>
  </si>
  <si>
    <t xml:space="preserve">Яблоки печеные</t>
  </si>
  <si>
    <t xml:space="preserve">ТТК № 18 (121)</t>
  </si>
  <si>
    <t xml:space="preserve">Суп молочный с крупой (манная)</t>
  </si>
  <si>
    <t xml:space="preserve">Борщ</t>
  </si>
  <si>
    <t xml:space="preserve">Гуляш</t>
  </si>
  <si>
    <t xml:space="preserve">Макаронные изделия отварные</t>
  </si>
  <si>
    <t xml:space="preserve">ТТК № 43 (223)</t>
  </si>
  <si>
    <t xml:space="preserve">Запеканка из творога с молоком сгущенным</t>
  </si>
  <si>
    <r>
      <rPr>
        <b val="true"/>
        <sz val="11"/>
        <rFont val="Times New Roman"/>
        <family val="1"/>
        <charset val="204"/>
      </rPr>
      <t xml:space="preserve">День</t>
    </r>
    <r>
      <rPr>
        <sz val="11"/>
        <rFont val="Times New Roman"/>
        <family val="1"/>
        <charset val="204"/>
      </rPr>
      <t xml:space="preserve">: 10</t>
    </r>
  </si>
  <si>
    <t xml:space="preserve">215*</t>
  </si>
  <si>
    <t xml:space="preserve">ТТК № 44 (120)</t>
  </si>
  <si>
    <t xml:space="preserve">Суп молочный с макаронными изделиями</t>
  </si>
  <si>
    <t xml:space="preserve">Рассольник ленинградский</t>
  </si>
  <si>
    <t xml:space="preserve">Котлеты или биточки рыбные (минтай)</t>
  </si>
  <si>
    <t xml:space="preserve">298*</t>
  </si>
  <si>
    <t xml:space="preserve">Ленивые голубцы</t>
  </si>
  <si>
    <t xml:space="preserve">ТТК 45 (350)</t>
  </si>
  <si>
    <t xml:space="preserve">Кисель из ягод свежих (вишня замороженная)</t>
  </si>
  <si>
    <t xml:space="preserve">№ рец.</t>
  </si>
  <si>
    <t xml:space="preserve">Название</t>
  </si>
  <si>
    <t xml:space="preserve">Выход, г, мл</t>
  </si>
  <si>
    <t xml:space="preserve">Хлеб ржан</t>
  </si>
  <si>
    <t xml:space="preserve">Хлеб пшенич</t>
  </si>
  <si>
    <t xml:space="preserve">Мука пшеничн</t>
  </si>
  <si>
    <t xml:space="preserve">Крупы, бобовые</t>
  </si>
  <si>
    <t xml:space="preserve">Макарон. издел</t>
  </si>
  <si>
    <t xml:space="preserve">Картофель</t>
  </si>
  <si>
    <t xml:space="preserve">Овощи </t>
  </si>
  <si>
    <t xml:space="preserve">Фрукты свежие</t>
  </si>
  <si>
    <t xml:space="preserve">Сухофрукты</t>
  </si>
  <si>
    <t xml:space="preserve">Соки</t>
  </si>
  <si>
    <t xml:space="preserve">Мясо</t>
  </si>
  <si>
    <t xml:space="preserve">Субпродукты</t>
  </si>
  <si>
    <t xml:space="preserve">Птица</t>
  </si>
  <si>
    <t xml:space="preserve">Рыба</t>
  </si>
  <si>
    <t xml:space="preserve">Молоко и кисломолочная продукция</t>
  </si>
  <si>
    <t xml:space="preserve">Творог</t>
  </si>
  <si>
    <t xml:space="preserve">Сыр</t>
  </si>
  <si>
    <t xml:space="preserve">Сметана</t>
  </si>
  <si>
    <t xml:space="preserve">Масло слив</t>
  </si>
  <si>
    <t xml:space="preserve">Масло раст</t>
  </si>
  <si>
    <t xml:space="preserve">Яйцо, шт</t>
  </si>
  <si>
    <t xml:space="preserve">Сахар</t>
  </si>
  <si>
    <t xml:space="preserve">Кондит. изделия</t>
  </si>
  <si>
    <t xml:space="preserve">Чай</t>
  </si>
  <si>
    <t xml:space="preserve">дрожжи</t>
  </si>
  <si>
    <t xml:space="preserve">Какао</t>
  </si>
  <si>
    <t xml:space="preserve">Кофейный</t>
  </si>
  <si>
    <t xml:space="preserve">Крахмал</t>
  </si>
  <si>
    <t xml:space="preserve">Соль</t>
  </si>
  <si>
    <t xml:space="preserve">День 1</t>
  </si>
  <si>
    <t xml:space="preserve">фрукты</t>
  </si>
  <si>
    <t xml:space="preserve">Капуста тушеная</t>
  </si>
  <si>
    <t xml:space="preserve">Уплотненный полдник</t>
  </si>
  <si>
    <t xml:space="preserve">150/25</t>
  </si>
  <si>
    <t xml:space="preserve">Всего за день</t>
  </si>
  <si>
    <t xml:space="preserve">День 2</t>
  </si>
  <si>
    <t xml:space="preserve">масло сливочное</t>
  </si>
  <si>
    <t xml:space="preserve">ттт</t>
  </si>
  <si>
    <t xml:space="preserve">ТТК  (342)</t>
  </si>
  <si>
    <t xml:space="preserve">Поджарка из рыбы</t>
  </si>
  <si>
    <t xml:space="preserve">печенье сахарное</t>
  </si>
  <si>
    <t xml:space="preserve">День 3</t>
  </si>
  <si>
    <t xml:space="preserve">130/20</t>
  </si>
  <si>
    <t xml:space="preserve">Кофейный напиток</t>
  </si>
  <si>
    <t xml:space="preserve">ТТК №359</t>
  </si>
  <si>
    <t xml:space="preserve">День 4</t>
  </si>
  <si>
    <t xml:space="preserve">Горошек зеленый</t>
  </si>
  <si>
    <t xml:space="preserve">День 5</t>
  </si>
  <si>
    <t xml:space="preserve">Суп молочный с крупой (пшено)</t>
  </si>
  <si>
    <t xml:space="preserve">15 </t>
  </si>
  <si>
    <t xml:space="preserve">Кисломолочный продукт  (Ряженка м.д.ж. 2,5 %)</t>
  </si>
  <si>
    <t xml:space="preserve">Суп картофельный с клецками/с птицей</t>
  </si>
  <si>
    <t xml:space="preserve">Пирожки с повидлом </t>
  </si>
  <si>
    <t xml:space="preserve">День 6</t>
  </si>
  <si>
    <t xml:space="preserve">Суп молочный с крупой (геркулес)</t>
  </si>
  <si>
    <t xml:space="preserve">мармелад фруктовый</t>
  </si>
  <si>
    <t xml:space="preserve">Вареники ленивые отварные</t>
  </si>
  <si>
    <t xml:space="preserve">200/20</t>
  </si>
  <si>
    <t xml:space="preserve">Кисель из яблок сушенных</t>
  </si>
  <si>
    <t xml:space="preserve">День 7</t>
  </si>
  <si>
    <t xml:space="preserve"> Омлет с сыром</t>
  </si>
  <si>
    <t xml:space="preserve">Котлета рубленая (говядина)</t>
  </si>
  <si>
    <t xml:space="preserve">День 8</t>
  </si>
  <si>
    <t xml:space="preserve">Суп молочный с крупой (гречневой)</t>
  </si>
  <si>
    <t xml:space="preserve">Сушка</t>
  </si>
  <si>
    <t xml:space="preserve">Сок  </t>
  </si>
  <si>
    <t xml:space="preserve">Рыба отварная</t>
  </si>
  <si>
    <t xml:space="preserve">80/10</t>
  </si>
  <si>
    <t xml:space="preserve">День 9</t>
  </si>
  <si>
    <t xml:space="preserve">Сыр российский (порциями)/ масло сливочное</t>
  </si>
  <si>
    <t xml:space="preserve">150/20</t>
  </si>
  <si>
    <t xml:space="preserve">День 10</t>
  </si>
  <si>
    <t xml:space="preserve">Сок натуральный промышленного производства в индивидуальной упаковке (абрикосовый)</t>
  </si>
  <si>
    <t xml:space="preserve">ИТОГО (среднее за 10 дней)</t>
  </si>
  <si>
    <t xml:space="preserve">Норма по СанПиН (суточная)</t>
  </si>
  <si>
    <t xml:space="preserve">Выполнение в %</t>
  </si>
  <si>
    <t xml:space="preserve">ИТОГО ЗА 10 ДНЕЙ</t>
  </si>
  <si>
    <t xml:space="preserve">пищевые вещества (г)</t>
  </si>
  <si>
    <t xml:space="preserve">энергетическая ценность (ккал)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</si>
  <si>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0"/>
        <rFont val="Times New Roman"/>
        <family val="1"/>
        <charset val="204"/>
      </rPr>
      <t xml:space="preserve">1</t>
    </r>
  </si>
  <si>
    <t xml:space="preserve">Итого за 10 дней:</t>
  </si>
  <si>
    <t xml:space="preserve">Среднее значение за 10 дней</t>
  </si>
  <si>
    <t xml:space="preserve">Содержание в %</t>
  </si>
  <si>
    <t xml:space="preserve">Соотношение:</t>
  </si>
  <si>
    <t xml:space="preserve">Среднее значение за 10 дней "Завтрак", %</t>
  </si>
  <si>
    <t xml:space="preserve">Среднее значение за 10 дней "2-ой Завтрак", %</t>
  </si>
  <si>
    <t xml:space="preserve">Среднее значение за 10 дней "Обед", %</t>
  </si>
  <si>
    <t xml:space="preserve">Среднее значение за 10 дней "Уплотненный полдник", %</t>
  </si>
  <si>
    <t xml:space="preserve">Таблица повторов блюд</t>
  </si>
  <si>
    <t xml:space="preserve">ЗАВТРАК</t>
  </si>
  <si>
    <t xml:space="preserve">Кофейный напиток на молоке</t>
  </si>
  <si>
    <t xml:space="preserve">Какао на молоке</t>
  </si>
  <si>
    <t xml:space="preserve">Фрукты свежие (яблоки)</t>
  </si>
  <si>
    <t xml:space="preserve">ОБЕД</t>
  </si>
  <si>
    <t xml:space="preserve">УПЛОТНЕННЫЙ ПОЛДНИК</t>
  </si>
  <si>
    <t xml:space="preserve">Кисель из сока плодового или ягодного с сахаром</t>
  </si>
  <si>
    <t xml:space="preserve">ПРИЛОЖЕНИЕ 1</t>
  </si>
  <si>
    <t xml:space="preserve">В предложенном варианте меню, фрукты используются в соответствии с  сезоном
</t>
  </si>
  <si>
    <t xml:space="preserve">на 100 грамм съедобной части: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</si>
  <si>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1"/>
        <rFont val="Times New Roman"/>
        <family val="1"/>
        <charset val="204"/>
      </rPr>
      <t xml:space="preserve">1</t>
    </r>
  </si>
  <si>
    <t xml:space="preserve">Яблоки</t>
  </si>
  <si>
    <t xml:space="preserve">Груши</t>
  </si>
  <si>
    <t xml:space="preserve">Апельсин</t>
  </si>
  <si>
    <t xml:space="preserve">Мандарин</t>
  </si>
  <si>
    <t xml:space="preserve">Банан</t>
  </si>
  <si>
    <t xml:space="preserve">Слива</t>
  </si>
  <si>
    <t xml:space="preserve">Виноград</t>
  </si>
  <si>
    <t xml:space="preserve">Земляника садовая</t>
  </si>
  <si>
    <t xml:space="preserve">Вишня</t>
  </si>
  <si>
    <t xml:space="preserve">Черешня</t>
  </si>
  <si>
    <t xml:space="preserve">Алыча</t>
  </si>
  <si>
    <t xml:space="preserve">Абрикос</t>
  </si>
  <si>
    <t xml:space="preserve">Персик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</si>
</sst>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0.00"/>
    <numFmt numFmtId="167" formatCode="0"/>
    <numFmt numFmtId="168" formatCode="#,##0.00"/>
    <numFmt numFmtId="169" formatCode="0.000"/>
    <numFmt numFmtId="170" formatCode="0.0"/>
    <numFmt numFmtId="171" formatCode="#,##0.000"/>
    <numFmt numFmtId="172" formatCode="General"/>
    <numFmt numFmtId="173" formatCode="#,##0"/>
  </numFmts>
  <fonts count="25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9"/>
      <name val="Arial"/>
      <family val="0"/>
      <charset val="1"/>
    </font>
    <font>
      <b val="true"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8"/>
      <color rgb="FF81D41A"/>
      <name val="Arial"/>
      <family val="2"/>
      <charset val="204"/>
    </font>
    <font>
      <i val="true"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vertAlign val="subscript"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C6D9F1"/>
        <bgColor rgb="FFB9CDE5"/>
      </patternFill>
    </fill>
    <fill>
      <patternFill patternType="solid">
        <fgColor rgb="FFB9CDE5"/>
        <bgColor rgb="FFC6D9F1"/>
      </patternFill>
    </fill>
    <fill>
      <patternFill patternType="solid">
        <fgColor rgb="FF81D41A"/>
        <bgColor rgb="FF969696"/>
      </patternFill>
    </fill>
    <fill>
      <patternFill patternType="solid">
        <fgColor rgb="FFF2DCDB"/>
        <bgColor rgb="FFFCD5B5"/>
      </patternFill>
    </fill>
    <fill>
      <patternFill patternType="solid">
        <fgColor rgb="FFFF7B59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2DCDB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6" fontId="1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17" fillId="0" borderId="5" xfId="2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9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7" fontId="1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5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5" fontId="17" fillId="0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8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distributed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5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2DCDB"/>
      <rgbColor rgb="FFCCFFFF"/>
      <rgbColor rgb="FF660066"/>
      <rgbColor rgb="FFFF7B59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47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0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D3" s="11"/>
      <c r="E3" s="11"/>
      <c r="F3" s="11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8.75" hidden="false" customHeight="true" outlineLevel="0" collapsed="false">
      <c r="A8" s="13" t="n">
        <v>213</v>
      </c>
      <c r="B8" s="19" t="s">
        <v>24</v>
      </c>
      <c r="C8" s="20" t="n">
        <v>40</v>
      </c>
      <c r="D8" s="21" t="n">
        <v>5.1</v>
      </c>
      <c r="E8" s="21" t="n">
        <v>4.6</v>
      </c>
      <c r="F8" s="21" t="n">
        <v>0.3</v>
      </c>
      <c r="G8" s="21" t="n">
        <f aca="false">D8*4+E8*9+F8*4</f>
        <v>63</v>
      </c>
      <c r="H8" s="21" t="n">
        <v>0.03</v>
      </c>
      <c r="I8" s="21" t="n">
        <v>0</v>
      </c>
      <c r="J8" s="21" t="n">
        <v>0.1</v>
      </c>
      <c r="K8" s="21" t="n">
        <v>0.2</v>
      </c>
      <c r="L8" s="21" t="n">
        <v>22</v>
      </c>
      <c r="M8" s="21" t="n">
        <v>77</v>
      </c>
      <c r="N8" s="21" t="n">
        <v>5</v>
      </c>
      <c r="O8" s="21" t="n">
        <v>1</v>
      </c>
    </row>
    <row r="9" s="11" customFormat="true" ht="19.1" hidden="false" customHeight="true" outlineLevel="0" collapsed="false">
      <c r="A9" s="22" t="s">
        <v>25</v>
      </c>
      <c r="B9" s="23" t="s">
        <v>26</v>
      </c>
      <c r="C9" s="22" t="n">
        <v>180</v>
      </c>
      <c r="D9" s="24" t="n">
        <v>1.8</v>
      </c>
      <c r="E9" s="24" t="n">
        <v>6.6</v>
      </c>
      <c r="F9" s="24" t="n">
        <v>28.64</v>
      </c>
      <c r="G9" s="21" t="n">
        <f aca="false">D9*4+E9*9+F9*4</f>
        <v>181.16</v>
      </c>
      <c r="H9" s="13" t="n">
        <v>0.05</v>
      </c>
      <c r="I9" s="13" t="n">
        <v>1.01</v>
      </c>
      <c r="J9" s="13" t="n">
        <v>0.05</v>
      </c>
      <c r="K9" s="13" t="n">
        <v>0.18</v>
      </c>
      <c r="L9" s="13" t="n">
        <v>111.5</v>
      </c>
      <c r="M9" s="13" t="n">
        <v>118.4</v>
      </c>
      <c r="N9" s="13" t="n">
        <v>25.81</v>
      </c>
      <c r="O9" s="13" t="n">
        <v>0.4</v>
      </c>
      <c r="P9" s="25"/>
      <c r="Q9" s="25"/>
      <c r="AMJ9" s="26"/>
    </row>
    <row r="10" s="11" customFormat="true" ht="18" hidden="false" customHeight="true" outlineLevel="0" collapsed="false">
      <c r="A10" s="13" t="s">
        <v>27</v>
      </c>
      <c r="B10" s="27" t="s">
        <v>28</v>
      </c>
      <c r="C10" s="15" t="s">
        <v>29</v>
      </c>
      <c r="D10" s="16" t="n">
        <v>0.06</v>
      </c>
      <c r="E10" s="16" t="n">
        <v>0.02</v>
      </c>
      <c r="F10" s="16" t="n">
        <v>9.99</v>
      </c>
      <c r="G10" s="13" t="n">
        <v>40</v>
      </c>
      <c r="H10" s="28" t="n">
        <v>0</v>
      </c>
      <c r="I10" s="28" t="n">
        <v>0.03</v>
      </c>
      <c r="J10" s="28" t="n">
        <v>0</v>
      </c>
      <c r="K10" s="28" t="n">
        <v>0</v>
      </c>
      <c r="L10" s="28" t="n">
        <v>10</v>
      </c>
      <c r="M10" s="28" t="n">
        <v>2.5</v>
      </c>
      <c r="N10" s="28" t="n">
        <v>1.3</v>
      </c>
      <c r="O10" s="28" t="n">
        <v>0.28</v>
      </c>
      <c r="P10" s="25"/>
      <c r="AMJ10" s="26"/>
    </row>
    <row r="11" s="30" customFormat="true" ht="18.2" hidden="false" customHeight="true" outlineLevel="0" collapsed="false">
      <c r="A11" s="13" t="s">
        <v>30</v>
      </c>
      <c r="B11" s="29" t="s">
        <v>31</v>
      </c>
      <c r="C11" s="13" t="n">
        <v>25</v>
      </c>
      <c r="D11" s="13" t="n">
        <v>1.85</v>
      </c>
      <c r="E11" s="13" t="n">
        <v>0.2</v>
      </c>
      <c r="F11" s="13" t="n">
        <v>12</v>
      </c>
      <c r="G11" s="21" t="n">
        <v>53.5</v>
      </c>
      <c r="H11" s="28" t="n">
        <v>0.05</v>
      </c>
      <c r="I11" s="28" t="n">
        <f aca="false">-J11</f>
        <v>-0</v>
      </c>
      <c r="J11" s="28" t="n">
        <v>0</v>
      </c>
      <c r="K11" s="28" t="n">
        <v>0.65</v>
      </c>
      <c r="L11" s="28" t="n">
        <v>11.5</v>
      </c>
      <c r="M11" s="28" t="n">
        <v>43.5</v>
      </c>
      <c r="N11" s="28" t="n">
        <v>16.5</v>
      </c>
      <c r="O11" s="28" t="n">
        <v>0.55</v>
      </c>
      <c r="AMJ11" s="31"/>
    </row>
    <row r="12" s="36" customFormat="true" ht="18" hidden="false" customHeight="true" outlineLevel="0" collapsed="false">
      <c r="A12" s="32"/>
      <c r="B12" s="33" t="s">
        <v>32</v>
      </c>
      <c r="C12" s="34" t="n">
        <f aca="false">C8+C9+C10+C11</f>
        <v>425</v>
      </c>
      <c r="D12" s="35" t="n">
        <f aca="false">D8+D9+D10+D11</f>
        <v>8.81</v>
      </c>
      <c r="E12" s="35" t="n">
        <f aca="false">E8+E9+E10+E11</f>
        <v>11.42</v>
      </c>
      <c r="F12" s="35" t="n">
        <f aca="false">F8+F9+F10+F11</f>
        <v>50.93</v>
      </c>
      <c r="G12" s="35" t="n">
        <f aca="false">G8+G9+G10+G11</f>
        <v>337.66</v>
      </c>
      <c r="H12" s="35" t="n">
        <f aca="false">H8+H9+H10+H11</f>
        <v>0.13</v>
      </c>
      <c r="I12" s="35" t="n">
        <f aca="false">I8+I9+I10+I11</f>
        <v>1.04</v>
      </c>
      <c r="J12" s="35" t="n">
        <f aca="false">J8+J9+J10+J11</f>
        <v>0.15</v>
      </c>
      <c r="K12" s="35" t="n">
        <f aca="false">K8+K9+K10+K11</f>
        <v>1.03</v>
      </c>
      <c r="L12" s="35" t="n">
        <f aca="false">L8+L9+L10+L11</f>
        <v>155</v>
      </c>
      <c r="M12" s="35" t="n">
        <f aca="false">M8+M9+M10+M11</f>
        <v>241.4</v>
      </c>
      <c r="N12" s="35" t="n">
        <f aca="false">N8+N9+N10+N11</f>
        <v>48.61</v>
      </c>
      <c r="O12" s="35" t="n">
        <f aca="false">O8+O9+O10+O11</f>
        <v>2.23</v>
      </c>
      <c r="Q12" s="37"/>
      <c r="R12" s="37"/>
    </row>
    <row r="13" s="18" customFormat="true" ht="13.5" hidden="false" customHeight="true" outlineLevel="0" collapsed="false">
      <c r="A13" s="38" t="s">
        <v>33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="18" customFormat="true" ht="13.5" hidden="false" customHeight="true" outlineLevel="0" collapsed="false">
      <c r="A14" s="13" t="s">
        <v>34</v>
      </c>
      <c r="B14" s="29" t="s">
        <v>35</v>
      </c>
      <c r="C14" s="13" t="n">
        <v>150</v>
      </c>
      <c r="D14" s="39" t="n">
        <v>1.35</v>
      </c>
      <c r="E14" s="39" t="n">
        <v>0.3</v>
      </c>
      <c r="F14" s="39" t="n">
        <v>12.15</v>
      </c>
      <c r="G14" s="40" t="n">
        <v>64.5</v>
      </c>
      <c r="H14" s="39" t="n">
        <v>0.06</v>
      </c>
      <c r="I14" s="39" t="n">
        <v>90</v>
      </c>
      <c r="J14" s="39" t="n">
        <v>0</v>
      </c>
      <c r="K14" s="39" t="n">
        <v>0.3</v>
      </c>
      <c r="L14" s="39" t="n">
        <v>51</v>
      </c>
      <c r="M14" s="39" t="n">
        <v>34.5</v>
      </c>
      <c r="N14" s="39" t="n">
        <v>19.5</v>
      </c>
      <c r="O14" s="39" t="n">
        <v>0.45</v>
      </c>
      <c r="P14" s="41"/>
      <c r="Q14" s="41"/>
    </row>
    <row r="15" s="18" customFormat="true" ht="13.5" hidden="false" customHeight="true" outlineLevel="0" collapsed="false">
      <c r="A15" s="13"/>
      <c r="B15" s="33" t="s">
        <v>36</v>
      </c>
      <c r="C15" s="34" t="n">
        <f aca="false">SUM(C14:C14)</f>
        <v>150</v>
      </c>
      <c r="D15" s="42" t="n">
        <f aca="false">SUM(D14:D14)</f>
        <v>1.35</v>
      </c>
      <c r="E15" s="42" t="n">
        <f aca="false">SUM(E14:E14)</f>
        <v>0.3</v>
      </c>
      <c r="F15" s="42" t="n">
        <f aca="false">SUM(F14:F14)</f>
        <v>12.15</v>
      </c>
      <c r="G15" s="42" t="n">
        <f aca="false">SUM(G14:G14)</f>
        <v>64.5</v>
      </c>
      <c r="H15" s="42" t="n">
        <f aca="false">SUM(H14:H14)</f>
        <v>0.06</v>
      </c>
      <c r="I15" s="42" t="n">
        <f aca="false">SUM(I14:I14)</f>
        <v>90</v>
      </c>
      <c r="J15" s="42" t="n">
        <f aca="false">SUM(J14:J14)</f>
        <v>0</v>
      </c>
      <c r="K15" s="42" t="n">
        <f aca="false">SUM(K14:K14)</f>
        <v>0.3</v>
      </c>
      <c r="L15" s="42" t="n">
        <f aca="false">SUM(L14:L14)</f>
        <v>51</v>
      </c>
      <c r="M15" s="42" t="n">
        <f aca="false">SUM(M14:M14)</f>
        <v>34.5</v>
      </c>
      <c r="N15" s="42" t="n">
        <f aca="false">SUM(N14:N14)</f>
        <v>19.5</v>
      </c>
      <c r="O15" s="42" t="n">
        <f aca="false">SUM(O14:O14)</f>
        <v>0.45</v>
      </c>
      <c r="Q15" s="37"/>
    </row>
    <row r="16" s="18" customFormat="true" ht="13.5" hidden="false" customHeight="true" outlineLevel="0" collapsed="false">
      <c r="A16" s="38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49" customFormat="true" ht="16.5" hidden="false" customHeight="true" outlineLevel="0" collapsed="false">
      <c r="A17" s="43" t="n">
        <v>70</v>
      </c>
      <c r="B17" s="44" t="s">
        <v>38</v>
      </c>
      <c r="C17" s="45" t="n">
        <v>50</v>
      </c>
      <c r="D17" s="21" t="n">
        <v>0.4</v>
      </c>
      <c r="E17" s="21" t="n">
        <v>0</v>
      </c>
      <c r="F17" s="21" t="n">
        <v>0.85</v>
      </c>
      <c r="G17" s="46" t="n">
        <v>5</v>
      </c>
      <c r="H17" s="13" t="n">
        <v>0.008</v>
      </c>
      <c r="I17" s="13" t="n">
        <v>1.75</v>
      </c>
      <c r="J17" s="13" t="n">
        <v>0</v>
      </c>
      <c r="K17" s="47" t="n">
        <v>0.05</v>
      </c>
      <c r="L17" s="13" t="n">
        <v>11.5</v>
      </c>
      <c r="M17" s="13" t="n">
        <v>12</v>
      </c>
      <c r="N17" s="13" t="n">
        <v>7</v>
      </c>
      <c r="O17" s="13" t="n">
        <v>0.3</v>
      </c>
      <c r="P17" s="48"/>
      <c r="AMJ17" s="26"/>
    </row>
    <row r="18" s="18" customFormat="true" ht="15" hidden="false" customHeight="true" outlineLevel="0" collapsed="false">
      <c r="A18" s="13" t="s">
        <v>39</v>
      </c>
      <c r="B18" s="50" t="s">
        <v>40</v>
      </c>
      <c r="C18" s="51" t="n">
        <v>180</v>
      </c>
      <c r="D18" s="21" t="n">
        <v>1.4</v>
      </c>
      <c r="E18" s="21" t="n">
        <v>2</v>
      </c>
      <c r="F18" s="21" t="n">
        <v>8.72</v>
      </c>
      <c r="G18" s="13" t="n">
        <f aca="false">D18*4+E18*9+F18*4</f>
        <v>58.48</v>
      </c>
      <c r="H18" s="21" t="n">
        <v>0.06</v>
      </c>
      <c r="I18" s="21" t="n">
        <v>5.94</v>
      </c>
      <c r="J18" s="21" t="n">
        <v>0</v>
      </c>
      <c r="K18" s="21" t="n">
        <v>0.88</v>
      </c>
      <c r="L18" s="21" t="n">
        <v>19.22</v>
      </c>
      <c r="M18" s="21" t="n">
        <v>40.3</v>
      </c>
      <c r="N18" s="21" t="n">
        <v>16.39</v>
      </c>
      <c r="O18" s="21" t="n">
        <v>0.62</v>
      </c>
      <c r="P18" s="41"/>
      <c r="AMJ18" s="26"/>
    </row>
    <row r="19" s="18" customFormat="true" ht="18" hidden="false" customHeight="true" outlineLevel="0" collapsed="false">
      <c r="A19" s="13" t="n">
        <v>268</v>
      </c>
      <c r="B19" s="52" t="s">
        <v>41</v>
      </c>
      <c r="C19" s="13" t="n">
        <v>70</v>
      </c>
      <c r="D19" s="13" t="n">
        <v>9.8</v>
      </c>
      <c r="E19" s="13" t="n">
        <v>8.26</v>
      </c>
      <c r="F19" s="13" t="n">
        <v>11.24</v>
      </c>
      <c r="G19" s="13" t="n">
        <f aca="false">D19*4+E19*9+F19*4</f>
        <v>158.5</v>
      </c>
      <c r="H19" s="53" t="n">
        <v>0.04</v>
      </c>
      <c r="I19" s="53" t="n">
        <v>0</v>
      </c>
      <c r="J19" s="53" t="n">
        <v>0.022</v>
      </c>
      <c r="K19" s="53" t="n">
        <v>0.04</v>
      </c>
      <c r="L19" s="53" t="n">
        <v>8.08</v>
      </c>
      <c r="M19" s="53" t="n">
        <v>108.02</v>
      </c>
      <c r="N19" s="53" t="n">
        <v>19.47</v>
      </c>
      <c r="O19" s="53" t="n">
        <v>1.71</v>
      </c>
      <c r="P19" s="41"/>
      <c r="AMJ19" s="26"/>
    </row>
    <row r="20" s="18" customFormat="true" ht="23.85" hidden="false" customHeight="true" outlineLevel="0" collapsed="false">
      <c r="A20" s="13" t="s">
        <v>42</v>
      </c>
      <c r="B20" s="52" t="s">
        <v>43</v>
      </c>
      <c r="C20" s="13" t="n">
        <v>150</v>
      </c>
      <c r="D20" s="13" t="n">
        <v>3</v>
      </c>
      <c r="E20" s="13" t="n">
        <v>4.5</v>
      </c>
      <c r="F20" s="13" t="n">
        <v>21.07</v>
      </c>
      <c r="G20" s="13" t="n">
        <f aca="false">D20*4+E20*9+F20*4</f>
        <v>136.78</v>
      </c>
      <c r="H20" s="13" t="n">
        <v>0.06</v>
      </c>
      <c r="I20" s="13" t="n">
        <v>8.57</v>
      </c>
      <c r="J20" s="13" t="n">
        <v>0.01</v>
      </c>
      <c r="K20" s="13" t="n">
        <v>0.95</v>
      </c>
      <c r="L20" s="13" t="n">
        <v>33.8</v>
      </c>
      <c r="M20" s="13" t="n">
        <v>65.07</v>
      </c>
      <c r="N20" s="13" t="n">
        <v>26.05</v>
      </c>
      <c r="O20" s="13" t="n">
        <v>0.92</v>
      </c>
      <c r="P20" s="41"/>
      <c r="AMJ20" s="26"/>
    </row>
    <row r="21" s="55" customFormat="true" ht="16.5" hidden="false" customHeight="true" outlineLevel="0" collapsed="false">
      <c r="A21" s="13" t="s">
        <v>44</v>
      </c>
      <c r="B21" s="52" t="s">
        <v>45</v>
      </c>
      <c r="C21" s="13" t="n">
        <v>180</v>
      </c>
      <c r="D21" s="13" t="n">
        <v>0.36</v>
      </c>
      <c r="E21" s="13" t="n">
        <v>0.08</v>
      </c>
      <c r="F21" s="13" t="n">
        <v>28.81</v>
      </c>
      <c r="G21" s="53" t="n">
        <f aca="false">D21*4+E21*9+F21*4</f>
        <v>117.4</v>
      </c>
      <c r="H21" s="13" t="n">
        <v>0</v>
      </c>
      <c r="I21" s="13" t="n">
        <v>0.36</v>
      </c>
      <c r="J21" s="13" t="n">
        <v>0</v>
      </c>
      <c r="K21" s="13" t="n">
        <v>0.18</v>
      </c>
      <c r="L21" s="13" t="n">
        <v>28.63</v>
      </c>
      <c r="M21" s="13" t="n">
        <v>13.86</v>
      </c>
      <c r="N21" s="13" t="n">
        <v>5.4</v>
      </c>
      <c r="O21" s="13" t="n">
        <v>1.13</v>
      </c>
      <c r="P21" s="54"/>
      <c r="AMJ21" s="26"/>
    </row>
    <row r="22" s="30" customFormat="true" ht="18.2" hidden="false" customHeight="true" outlineLevel="0" collapsed="false">
      <c r="A22" s="13" t="s">
        <v>30</v>
      </c>
      <c r="B22" s="29" t="s">
        <v>31</v>
      </c>
      <c r="C22" s="13" t="n">
        <v>25</v>
      </c>
      <c r="D22" s="13" t="n">
        <v>1.85</v>
      </c>
      <c r="E22" s="13" t="n">
        <v>0.2</v>
      </c>
      <c r="F22" s="13" t="n">
        <v>12</v>
      </c>
      <c r="G22" s="21" t="n">
        <v>53.5</v>
      </c>
      <c r="H22" s="28" t="n">
        <v>0.05</v>
      </c>
      <c r="I22" s="28" t="n">
        <f aca="false">-J22</f>
        <v>-0</v>
      </c>
      <c r="J22" s="28" t="n">
        <v>0</v>
      </c>
      <c r="K22" s="28" t="n">
        <v>0.65</v>
      </c>
      <c r="L22" s="28" t="n">
        <v>11.5</v>
      </c>
      <c r="M22" s="28" t="n">
        <v>43.5</v>
      </c>
      <c r="N22" s="28" t="n">
        <v>16.5</v>
      </c>
      <c r="O22" s="28" t="n">
        <v>0.55</v>
      </c>
      <c r="AMJ22" s="31"/>
    </row>
    <row r="23" s="49" customFormat="true" ht="20.1" hidden="false" customHeight="true" outlineLevel="0" collapsed="false">
      <c r="A23" s="22" t="s">
        <v>30</v>
      </c>
      <c r="B23" s="56" t="s">
        <v>46</v>
      </c>
      <c r="C23" s="22" t="n">
        <v>35</v>
      </c>
      <c r="D23" s="21" t="n">
        <v>1.96</v>
      </c>
      <c r="E23" s="21" t="n">
        <v>0.39</v>
      </c>
      <c r="F23" s="21" t="n">
        <v>17.29</v>
      </c>
      <c r="G23" s="21" t="n">
        <v>80.46</v>
      </c>
      <c r="H23" s="21" t="n">
        <v>0.035</v>
      </c>
      <c r="I23" s="21" t="n">
        <v>0</v>
      </c>
      <c r="J23" s="21" t="n">
        <v>0</v>
      </c>
      <c r="K23" s="21" t="n">
        <v>0.31</v>
      </c>
      <c r="L23" s="21" t="n">
        <v>8.05</v>
      </c>
      <c r="M23" s="21" t="n">
        <v>37.1</v>
      </c>
      <c r="N23" s="21" t="n">
        <v>8.75</v>
      </c>
      <c r="O23" s="21" t="n">
        <v>1.08</v>
      </c>
      <c r="P23" s="48"/>
      <c r="AMJ23" s="26"/>
    </row>
    <row r="24" s="36" customFormat="true" ht="18" hidden="false" customHeight="true" outlineLevel="0" collapsed="false">
      <c r="A24" s="32"/>
      <c r="B24" s="33" t="s">
        <v>47</v>
      </c>
      <c r="C24" s="34" t="n">
        <f aca="false">C17+C18+C19+C20+C21+C22+C23</f>
        <v>690</v>
      </c>
      <c r="D24" s="35" t="n">
        <f aca="false">D17+D18+D19+D20+D21+D22+D23</f>
        <v>18.77</v>
      </c>
      <c r="E24" s="35" t="n">
        <f aca="false">E17+E18+E19+E20+E21+E22+E23</f>
        <v>15.43</v>
      </c>
      <c r="F24" s="35" t="n">
        <f aca="false">F17+F18+F19+F20+F21+F22+F23</f>
        <v>99.98</v>
      </c>
      <c r="G24" s="35" t="n">
        <f aca="false">G17+G18+G19+G20+G21+G22+G23</f>
        <v>610.12</v>
      </c>
      <c r="H24" s="35" t="n">
        <f aca="false">H17+H18+H19+H20+H21+H22+H23</f>
        <v>0.253</v>
      </c>
      <c r="I24" s="35" t="n">
        <f aca="false">I17+I18+I19+I20+I21+I22+I23</f>
        <v>16.62</v>
      </c>
      <c r="J24" s="35" t="n">
        <f aca="false">J17+J18+J19+J20+J21+J22+J23</f>
        <v>0.032</v>
      </c>
      <c r="K24" s="35" t="n">
        <f aca="false">K17+K18+K19+K20+K21+K22+K23</f>
        <v>3.06</v>
      </c>
      <c r="L24" s="35" t="n">
        <f aca="false">L17+L18+L19+L20+L21+L22+L23</f>
        <v>120.78</v>
      </c>
      <c r="M24" s="35" t="n">
        <f aca="false">M17+M18+M19+M20+M21+M22+M23</f>
        <v>319.85</v>
      </c>
      <c r="N24" s="35" t="n">
        <f aca="false">N17+N18+N19+N20+N21+N22+N23</f>
        <v>99.56</v>
      </c>
      <c r="O24" s="35" t="n">
        <f aca="false">O17+O18+O19+O20+O21+O22+O23</f>
        <v>6.31</v>
      </c>
      <c r="Q24" s="37"/>
      <c r="R24" s="37"/>
    </row>
    <row r="25" s="18" customFormat="true" ht="13.5" hidden="false" customHeight="true" outlineLevel="0" collapsed="false">
      <c r="A25" s="38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60" customFormat="true" ht="19.4" hidden="false" customHeight="true" outlineLevel="0" collapsed="false">
      <c r="A26" s="57" t="n">
        <v>401</v>
      </c>
      <c r="B26" s="58" t="s">
        <v>49</v>
      </c>
      <c r="C26" s="57" t="n">
        <v>175</v>
      </c>
      <c r="D26" s="59" t="n">
        <v>11</v>
      </c>
      <c r="E26" s="59" t="n">
        <v>14</v>
      </c>
      <c r="F26" s="59" t="n">
        <v>75</v>
      </c>
      <c r="G26" s="13" t="n">
        <f aca="false">D26*4+E26*9+F26*4</f>
        <v>470</v>
      </c>
      <c r="H26" s="59" t="n">
        <v>0.11</v>
      </c>
      <c r="I26" s="59" t="n">
        <v>0.3</v>
      </c>
      <c r="J26" s="59" t="n">
        <v>0.01</v>
      </c>
      <c r="K26" s="59" t="n">
        <v>2.42</v>
      </c>
      <c r="L26" s="59" t="n">
        <v>63.87</v>
      </c>
      <c r="M26" s="59" t="n">
        <v>89.12</v>
      </c>
      <c r="N26" s="59" t="n">
        <v>24.62</v>
      </c>
      <c r="O26" s="59" t="n">
        <v>1.06</v>
      </c>
      <c r="AMJ26" s="26"/>
    </row>
    <row r="27" s="49" customFormat="true" ht="19.05" hidden="false" customHeight="true" outlineLevel="0" collapsed="false">
      <c r="A27" s="22" t="n">
        <v>386</v>
      </c>
      <c r="B27" s="58" t="s">
        <v>50</v>
      </c>
      <c r="C27" s="22" t="n">
        <v>180</v>
      </c>
      <c r="D27" s="21" t="n">
        <v>5.22</v>
      </c>
      <c r="E27" s="21" t="n">
        <v>4.5</v>
      </c>
      <c r="F27" s="21" t="n">
        <v>7.2</v>
      </c>
      <c r="G27" s="13" t="n">
        <v>90</v>
      </c>
      <c r="H27" s="21" t="n">
        <v>0.07</v>
      </c>
      <c r="I27" s="21" t="n">
        <v>1.26</v>
      </c>
      <c r="J27" s="21" t="n">
        <v>0.012</v>
      </c>
      <c r="K27" s="21" t="n">
        <v>0</v>
      </c>
      <c r="L27" s="21" t="n">
        <v>216</v>
      </c>
      <c r="M27" s="21" t="n">
        <v>162</v>
      </c>
      <c r="N27" s="21" t="n">
        <v>25.2</v>
      </c>
      <c r="O27" s="21" t="n">
        <v>0.18</v>
      </c>
      <c r="AMJ27" s="26"/>
    </row>
    <row r="28" s="18" customFormat="true" ht="13.5" hidden="false" customHeight="true" outlineLevel="0" collapsed="false">
      <c r="A28" s="13"/>
      <c r="B28" s="33" t="s">
        <v>51</v>
      </c>
      <c r="C28" s="34" t="n">
        <f aca="false">C27+C26</f>
        <v>355</v>
      </c>
      <c r="D28" s="35" t="n">
        <f aca="false">D27+D26</f>
        <v>16.22</v>
      </c>
      <c r="E28" s="35" t="n">
        <f aca="false">E27+E26</f>
        <v>18.5</v>
      </c>
      <c r="F28" s="35" t="n">
        <f aca="false">F27+F26</f>
        <v>82.2</v>
      </c>
      <c r="G28" s="35" t="n">
        <f aca="false">G27+G26</f>
        <v>560</v>
      </c>
      <c r="H28" s="35" t="n">
        <f aca="false">H27+H26</f>
        <v>0.18</v>
      </c>
      <c r="I28" s="35" t="n">
        <f aca="false">I27+I26</f>
        <v>1.56</v>
      </c>
      <c r="J28" s="35" t="n">
        <f aca="false">J27+J26</f>
        <v>0.022</v>
      </c>
      <c r="K28" s="35" t="n">
        <f aca="false">K27+K26</f>
        <v>2.42</v>
      </c>
      <c r="L28" s="35" t="n">
        <f aca="false">L27+L26</f>
        <v>279.87</v>
      </c>
      <c r="M28" s="35" t="n">
        <f aca="false">M27+M26</f>
        <v>251.12</v>
      </c>
      <c r="N28" s="35" t="n">
        <f aca="false">N27+N26</f>
        <v>49.82</v>
      </c>
      <c r="O28" s="35" t="n">
        <f aca="false">O27+O26</f>
        <v>1.24</v>
      </c>
    </row>
    <row r="29" s="36" customFormat="true" ht="18" hidden="false" customHeight="true" outlineLevel="0" collapsed="false">
      <c r="A29" s="61"/>
      <c r="B29" s="33" t="s">
        <v>52</v>
      </c>
      <c r="C29" s="62"/>
      <c r="D29" s="63" t="n">
        <f aca="false">D12+D15+D24+D28</f>
        <v>45.15</v>
      </c>
      <c r="E29" s="63" t="n">
        <f aca="false">E12+E15+E24+E28</f>
        <v>45.65</v>
      </c>
      <c r="F29" s="63" t="n">
        <f aca="false">F12+F15+F24+F28</f>
        <v>245.26</v>
      </c>
      <c r="G29" s="63" t="n">
        <f aca="false">G12+G15+G24+G28</f>
        <v>1572.28</v>
      </c>
      <c r="H29" s="63" t="n">
        <f aca="false">H12+H15+H24+H28</f>
        <v>0.623</v>
      </c>
      <c r="I29" s="63" t="n">
        <f aca="false">I12+I15+I24+I28</f>
        <v>109.22</v>
      </c>
      <c r="J29" s="63" t="n">
        <f aca="false">J12+J15+J24+J28</f>
        <v>0.204</v>
      </c>
      <c r="K29" s="63" t="n">
        <f aca="false">K12+K15+K24+K28</f>
        <v>6.81</v>
      </c>
      <c r="L29" s="63" t="n">
        <f aca="false">L12+L15+L24+L28</f>
        <v>606.65</v>
      </c>
      <c r="M29" s="63" t="n">
        <f aca="false">M12+M15+M24+M28</f>
        <v>846.87</v>
      </c>
      <c r="N29" s="63" t="n">
        <f aca="false">N12+N15+N24+N28</f>
        <v>217.49</v>
      </c>
      <c r="O29" s="63" t="n">
        <f aca="false">O12+O15+O24+O28</f>
        <v>10.23</v>
      </c>
      <c r="Q29" s="37"/>
      <c r="R29" s="37"/>
    </row>
    <row r="30" s="65" customFormat="true" ht="16.4" hidden="false" customHeight="true" outlineLevel="0" collapsed="false">
      <c r="A30" s="64"/>
      <c r="B30" s="64"/>
      <c r="C30" s="64"/>
      <c r="D30" s="64"/>
      <c r="E30" s="64"/>
      <c r="F30" s="64"/>
      <c r="G30" s="64"/>
      <c r="H30" s="25"/>
      <c r="I30" s="25"/>
      <c r="J30" s="25"/>
      <c r="K30" s="25"/>
      <c r="L30" s="25"/>
      <c r="M30" s="25"/>
      <c r="N30" s="25"/>
      <c r="O30" s="25"/>
    </row>
    <row r="31" customFormat="false" ht="12.8" hidden="false" customHeight="false" outlineLevel="0" collapsed="false">
      <c r="A31" s="66" t="s">
        <v>53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/>
      <c r="AMJ31" s="0"/>
    </row>
    <row r="32" customFormat="false" ht="18" hidden="false" customHeight="true" outlineLevel="0" collapsed="false">
      <c r="H32" s="0"/>
      <c r="I32" s="0"/>
      <c r="J32" s="0"/>
      <c r="K32" s="0"/>
      <c r="L32" s="0"/>
      <c r="M32" s="0"/>
      <c r="N32" s="0"/>
      <c r="O32" s="0"/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3:O13"/>
    <mergeCell ref="A16:O16"/>
    <mergeCell ref="A25:O25"/>
    <mergeCell ref="A31:O31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89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174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125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7.25" hidden="false" customHeight="true" outlineLevel="0" collapsed="false">
      <c r="A8" s="13" t="s">
        <v>175</v>
      </c>
      <c r="B8" s="68" t="s">
        <v>101</v>
      </c>
      <c r="C8" s="73" t="n">
        <v>50</v>
      </c>
      <c r="D8" s="53" t="n">
        <v>4</v>
      </c>
      <c r="E8" s="53" t="n">
        <v>5.8</v>
      </c>
      <c r="F8" s="53" t="n">
        <v>0.87</v>
      </c>
      <c r="G8" s="13" t="n">
        <f aca="false">D8*4+E8*9+F8*4</f>
        <v>71.68</v>
      </c>
      <c r="H8" s="53" t="n">
        <v>0.03</v>
      </c>
      <c r="I8" s="53" t="n">
        <v>0.09</v>
      </c>
      <c r="J8" s="53" t="n">
        <v>0.1</v>
      </c>
      <c r="K8" s="53" t="n">
        <v>0.25</v>
      </c>
      <c r="L8" s="53" t="n">
        <v>34.36</v>
      </c>
      <c r="M8" s="53" t="n">
        <v>75.26</v>
      </c>
      <c r="N8" s="53" t="n">
        <v>5.38</v>
      </c>
      <c r="O8" s="53" t="n">
        <v>0.88</v>
      </c>
    </row>
    <row r="9" s="18" customFormat="true" ht="16.4" hidden="false" customHeight="true" outlineLevel="0" collapsed="false">
      <c r="A9" s="13" t="s">
        <v>176</v>
      </c>
      <c r="B9" s="68" t="s">
        <v>177</v>
      </c>
      <c r="C9" s="73" t="n">
        <v>200</v>
      </c>
      <c r="D9" s="53" t="n">
        <v>3.06</v>
      </c>
      <c r="E9" s="53" t="n">
        <v>3.8</v>
      </c>
      <c r="F9" s="53" t="n">
        <v>14.36</v>
      </c>
      <c r="G9" s="13" t="n">
        <f aca="false">D9*4+E9*9+F9*4</f>
        <v>103.88</v>
      </c>
      <c r="H9" s="53" t="n">
        <v>0.07</v>
      </c>
      <c r="I9" s="53" t="n">
        <v>0.7</v>
      </c>
      <c r="J9" s="53" t="n">
        <v>0.03</v>
      </c>
      <c r="K9" s="53" t="n">
        <v>0.29</v>
      </c>
      <c r="L9" s="53" t="n">
        <v>130.4</v>
      </c>
      <c r="M9" s="53" t="n">
        <v>109.49</v>
      </c>
      <c r="N9" s="53" t="n">
        <v>21.33</v>
      </c>
      <c r="O9" s="53" t="n">
        <v>0.52</v>
      </c>
    </row>
    <row r="10" s="11" customFormat="true" ht="18" hidden="false" customHeight="true" outlineLevel="0" collapsed="false">
      <c r="A10" s="13" t="s">
        <v>27</v>
      </c>
      <c r="B10" s="27" t="s">
        <v>28</v>
      </c>
      <c r="C10" s="15" t="s">
        <v>29</v>
      </c>
      <c r="D10" s="16" t="n">
        <v>0.06</v>
      </c>
      <c r="E10" s="16" t="n">
        <v>0.02</v>
      </c>
      <c r="F10" s="16" t="n">
        <v>9.99</v>
      </c>
      <c r="G10" s="13" t="n">
        <v>40</v>
      </c>
      <c r="H10" s="28" t="n">
        <v>0</v>
      </c>
      <c r="I10" s="28" t="n">
        <v>0.03</v>
      </c>
      <c r="J10" s="28" t="n">
        <v>0</v>
      </c>
      <c r="K10" s="28" t="n">
        <v>0</v>
      </c>
      <c r="L10" s="28" t="n">
        <v>10</v>
      </c>
      <c r="M10" s="28" t="n">
        <v>2.5</v>
      </c>
      <c r="N10" s="28" t="n">
        <v>1.3</v>
      </c>
      <c r="O10" s="28" t="n">
        <v>0.28</v>
      </c>
      <c r="P10" s="25"/>
      <c r="AMJ10" s="26"/>
    </row>
    <row r="11" s="30" customFormat="true" ht="18.2" hidden="false" customHeight="true" outlineLevel="0" collapsed="false">
      <c r="A11" s="13" t="s">
        <v>30</v>
      </c>
      <c r="B11" s="29" t="s">
        <v>31</v>
      </c>
      <c r="C11" s="13" t="n">
        <v>25</v>
      </c>
      <c r="D11" s="13" t="n">
        <v>1.85</v>
      </c>
      <c r="E11" s="13" t="n">
        <v>0.2</v>
      </c>
      <c r="F11" s="13" t="n">
        <v>12</v>
      </c>
      <c r="G11" s="21" t="n">
        <v>53.5</v>
      </c>
      <c r="H11" s="28" t="n">
        <v>0.05</v>
      </c>
      <c r="I11" s="28" t="n">
        <f aca="false">-J11</f>
        <v>-0</v>
      </c>
      <c r="J11" s="28" t="n">
        <v>0</v>
      </c>
      <c r="K11" s="28" t="n">
        <v>0.65</v>
      </c>
      <c r="L11" s="28" t="n">
        <v>11.5</v>
      </c>
      <c r="M11" s="28" t="n">
        <v>43.5</v>
      </c>
      <c r="N11" s="28" t="n">
        <v>16.5</v>
      </c>
      <c r="O11" s="28" t="n">
        <v>0.55</v>
      </c>
      <c r="AMJ11" s="31"/>
    </row>
    <row r="12" s="55" customFormat="true" ht="14.15" hidden="false" customHeight="true" outlineLevel="0" collapsed="false">
      <c r="A12" s="22" t="s">
        <v>30</v>
      </c>
      <c r="B12" s="71" t="s">
        <v>153</v>
      </c>
      <c r="C12" s="73" t="n">
        <v>20</v>
      </c>
      <c r="D12" s="53" t="n">
        <v>2.14</v>
      </c>
      <c r="E12" s="53" t="n">
        <v>0.24</v>
      </c>
      <c r="F12" s="53" t="n">
        <v>14.24</v>
      </c>
      <c r="G12" s="53" t="n">
        <v>67.8</v>
      </c>
      <c r="H12" s="53" t="n">
        <v>0.03</v>
      </c>
      <c r="I12" s="53" t="n">
        <v>0</v>
      </c>
      <c r="J12" s="53" t="n">
        <v>0</v>
      </c>
      <c r="K12" s="53" t="n">
        <v>0.32</v>
      </c>
      <c r="L12" s="53" t="n">
        <v>4.8</v>
      </c>
      <c r="M12" s="53" t="n">
        <v>18.2</v>
      </c>
      <c r="N12" s="53" t="n">
        <v>3.6</v>
      </c>
      <c r="O12" s="53" t="n">
        <v>0.32</v>
      </c>
    </row>
    <row r="13" s="36" customFormat="true" ht="18" hidden="false" customHeight="true" outlineLevel="0" collapsed="false">
      <c r="A13" s="32"/>
      <c r="B13" s="33" t="s">
        <v>32</v>
      </c>
      <c r="C13" s="34" t="n">
        <f aca="false">C11+C10+C9+C8+C12</f>
        <v>475</v>
      </c>
      <c r="D13" s="35" t="n">
        <f aca="false">D11+D10+D9+D8+D12</f>
        <v>11.11</v>
      </c>
      <c r="E13" s="35" t="n">
        <f aca="false">E11+E10+E9+E8+E12</f>
        <v>10.06</v>
      </c>
      <c r="F13" s="35" t="n">
        <f aca="false">F11+F10+F9+F8+F12</f>
        <v>51.46</v>
      </c>
      <c r="G13" s="35" t="n">
        <f aca="false">G11+G10+G9+G8+G12</f>
        <v>336.86</v>
      </c>
      <c r="H13" s="35" t="n">
        <f aca="false">H11+H10+H9+H8+H12</f>
        <v>0.18</v>
      </c>
      <c r="I13" s="35" t="n">
        <f aca="false">I11+I10+I9+I8+I12</f>
        <v>0.82</v>
      </c>
      <c r="J13" s="35" t="n">
        <f aca="false">J11+J10+J9+J8+J12</f>
        <v>0.13</v>
      </c>
      <c r="K13" s="35" t="n">
        <f aca="false">K11+K10+K9+K8+K12</f>
        <v>1.51</v>
      </c>
      <c r="L13" s="35" t="n">
        <f aca="false">L11+L10+L9+L8+L12</f>
        <v>191.06</v>
      </c>
      <c r="M13" s="35" t="n">
        <f aca="false">M11+M10+M9+M8+M12</f>
        <v>248.95</v>
      </c>
      <c r="N13" s="35" t="n">
        <f aca="false">N11+N10+N9+N8+N12</f>
        <v>48.11</v>
      </c>
      <c r="O13" s="35" t="n">
        <f aca="false">O11+O10+O9+O8+O12</f>
        <v>2.55</v>
      </c>
    </row>
    <row r="14" s="18" customFormat="true" ht="13.5" hidden="false" customHeight="true" outlineLevel="0" collapsed="false">
      <c r="A14" s="38" t="s">
        <v>33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="18" customFormat="true" ht="34.3" hidden="false" customHeight="true" outlineLevel="0" collapsed="false">
      <c r="A15" s="13" t="s">
        <v>30</v>
      </c>
      <c r="B15" s="68" t="s">
        <v>129</v>
      </c>
      <c r="C15" s="14" t="n">
        <v>200</v>
      </c>
      <c r="D15" s="13" t="n">
        <v>1</v>
      </c>
      <c r="E15" s="13" t="n">
        <v>0</v>
      </c>
      <c r="F15" s="13" t="n">
        <v>23</v>
      </c>
      <c r="G15" s="82" t="n">
        <f aca="false">D15*4+E15*9+F15*4</f>
        <v>96</v>
      </c>
      <c r="H15" s="13" t="n">
        <v>0</v>
      </c>
      <c r="I15" s="13" t="n">
        <v>14.8</v>
      </c>
      <c r="J15" s="13" t="n">
        <v>0</v>
      </c>
      <c r="K15" s="13" t="n">
        <v>0.5</v>
      </c>
      <c r="L15" s="13" t="n">
        <v>34.7</v>
      </c>
      <c r="M15" s="13" t="n">
        <v>36</v>
      </c>
      <c r="N15" s="13" t="n">
        <v>12</v>
      </c>
      <c r="O15" s="13" t="n">
        <v>0.7</v>
      </c>
      <c r="P15" s="41"/>
      <c r="AMJ15" s="26"/>
    </row>
    <row r="16" s="18" customFormat="true" ht="13.5" hidden="false" customHeight="true" outlineLevel="0" collapsed="false">
      <c r="A16" s="13"/>
      <c r="B16" s="33" t="s">
        <v>36</v>
      </c>
      <c r="C16" s="34" t="n">
        <f aca="false">SUM(C15:C15)</f>
        <v>200</v>
      </c>
      <c r="D16" s="63" t="n">
        <f aca="false">SUM(D15:D15)</f>
        <v>1</v>
      </c>
      <c r="E16" s="63" t="n">
        <f aca="false">SUM(E15:E15)</f>
        <v>0</v>
      </c>
      <c r="F16" s="63" t="n">
        <f aca="false">SUM(F15:F15)</f>
        <v>23</v>
      </c>
      <c r="G16" s="63" t="n">
        <f aca="false">SUM(G15:G15)</f>
        <v>96</v>
      </c>
      <c r="H16" s="63" t="n">
        <f aca="false">SUM(H15:H15)</f>
        <v>0</v>
      </c>
      <c r="I16" s="63" t="n">
        <f aca="false">SUM(I15:I15)</f>
        <v>14.8</v>
      </c>
      <c r="J16" s="63" t="n">
        <f aca="false">SUM(J15:J15)</f>
        <v>0</v>
      </c>
      <c r="K16" s="63" t="n">
        <f aca="false">SUM(K15:K15)</f>
        <v>0.5</v>
      </c>
      <c r="L16" s="63" t="n">
        <f aca="false">SUM(L15:L15)</f>
        <v>34.7</v>
      </c>
      <c r="M16" s="63" t="n">
        <f aca="false">SUM(M15:M15)</f>
        <v>36</v>
      </c>
      <c r="N16" s="63" t="n">
        <f aca="false">SUM(N15:N15)</f>
        <v>12</v>
      </c>
      <c r="O16" s="63" t="n">
        <f aca="false">SUM(O15:O15)</f>
        <v>0.7</v>
      </c>
    </row>
    <row r="17" s="18" customFormat="true" ht="13.5" hidden="false" customHeight="true" outlineLevel="0" collapsed="false">
      <c r="A17" s="38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="18" customFormat="true" ht="19.5" hidden="false" customHeight="true" outlineLevel="0" collapsed="false">
      <c r="A18" s="73" t="n">
        <v>47</v>
      </c>
      <c r="B18" s="71" t="s">
        <v>72</v>
      </c>
      <c r="C18" s="22" t="n">
        <v>60</v>
      </c>
      <c r="D18" s="21" t="n">
        <v>1</v>
      </c>
      <c r="E18" s="21" t="n">
        <v>3</v>
      </c>
      <c r="F18" s="21" t="n">
        <v>5.1</v>
      </c>
      <c r="G18" s="76" t="n">
        <f aca="false">D18*4+E18*9+F18*4</f>
        <v>51.4</v>
      </c>
      <c r="H18" s="21" t="n">
        <v>0.0132530120481928</v>
      </c>
      <c r="I18" s="21" t="n">
        <v>11.933734939759</v>
      </c>
      <c r="J18" s="21" t="n">
        <v>0</v>
      </c>
      <c r="K18" s="21" t="n">
        <v>0</v>
      </c>
      <c r="L18" s="21" t="n">
        <v>31.4716867469879</v>
      </c>
      <c r="M18" s="21" t="n">
        <v>20.4530120481928</v>
      </c>
      <c r="N18" s="21" t="n">
        <v>9.64518072289157</v>
      </c>
      <c r="O18" s="21" t="n">
        <v>0.401807228915663</v>
      </c>
      <c r="AMJ18" s="26"/>
    </row>
    <row r="19" s="49" customFormat="true" ht="15.75" hidden="false" customHeight="true" outlineLevel="0" collapsed="false">
      <c r="A19" s="13" t="n">
        <v>96</v>
      </c>
      <c r="B19" s="52" t="s">
        <v>178</v>
      </c>
      <c r="C19" s="13" t="n">
        <v>180</v>
      </c>
      <c r="D19" s="13" t="n">
        <v>1.45</v>
      </c>
      <c r="E19" s="13" t="n">
        <v>3.66</v>
      </c>
      <c r="F19" s="13" t="n">
        <v>8.63</v>
      </c>
      <c r="G19" s="13" t="n">
        <f aca="false">D19*4+E19*9+F19*4</f>
        <v>73.26</v>
      </c>
      <c r="H19" s="21" t="n">
        <v>0.06</v>
      </c>
      <c r="I19" s="21" t="n">
        <v>5.42</v>
      </c>
      <c r="J19" s="21" t="n">
        <v>0</v>
      </c>
      <c r="K19" s="21" t="n">
        <v>1.66</v>
      </c>
      <c r="L19" s="21" t="n">
        <v>16.85</v>
      </c>
      <c r="M19" s="21" t="n">
        <v>38.3</v>
      </c>
      <c r="N19" s="21" t="n">
        <v>14.98</v>
      </c>
      <c r="O19" s="21" t="n">
        <v>0.61</v>
      </c>
      <c r="P19" s="48"/>
      <c r="AMJ19" s="26"/>
    </row>
    <row r="20" s="18" customFormat="true" ht="21.6" hidden="false" customHeight="true" outlineLevel="0" collapsed="false">
      <c r="A20" s="13" t="n">
        <v>234</v>
      </c>
      <c r="B20" s="68" t="s">
        <v>179</v>
      </c>
      <c r="C20" s="14" t="s">
        <v>75</v>
      </c>
      <c r="D20" s="13" t="n">
        <v>9.3</v>
      </c>
      <c r="E20" s="13" t="n">
        <v>10.3</v>
      </c>
      <c r="F20" s="13" t="n">
        <v>12.71</v>
      </c>
      <c r="G20" s="77" t="n">
        <f aca="false">D20*4+E20*9+F20*4</f>
        <v>180.74</v>
      </c>
      <c r="H20" s="13" t="n">
        <v>0.05</v>
      </c>
      <c r="I20" s="13" t="n">
        <v>0.48</v>
      </c>
      <c r="J20" s="13" t="n">
        <v>0.04</v>
      </c>
      <c r="K20" s="13" t="n">
        <v>3.72</v>
      </c>
      <c r="L20" s="13" t="n">
        <v>54.03</v>
      </c>
      <c r="M20" s="13" t="n">
        <v>137.07</v>
      </c>
      <c r="N20" s="13" t="n">
        <v>30.19</v>
      </c>
      <c r="O20" s="13" t="n">
        <v>1.08</v>
      </c>
      <c r="P20" s="41"/>
      <c r="AMJ20" s="26"/>
    </row>
    <row r="21" s="79" customFormat="true" ht="18" hidden="false" customHeight="true" outlineLevel="0" collapsed="false">
      <c r="A21" s="13" t="n">
        <v>312</v>
      </c>
      <c r="B21" s="29" t="s">
        <v>76</v>
      </c>
      <c r="C21" s="13" t="n">
        <v>150</v>
      </c>
      <c r="D21" s="13" t="n">
        <v>3</v>
      </c>
      <c r="E21" s="13" t="n">
        <v>5</v>
      </c>
      <c r="F21" s="13" t="n">
        <v>20.44</v>
      </c>
      <c r="G21" s="77" t="n">
        <f aca="false">D21*4+E21*9+F21*4</f>
        <v>138.76</v>
      </c>
      <c r="H21" s="21" t="n">
        <v>0.13</v>
      </c>
      <c r="I21" s="21" t="n">
        <v>18.16</v>
      </c>
      <c r="J21" s="21" t="n">
        <v>0</v>
      </c>
      <c r="K21" s="21" t="n">
        <v>0.18</v>
      </c>
      <c r="L21" s="21" t="n">
        <v>36.97</v>
      </c>
      <c r="M21" s="21" t="n">
        <v>86.6</v>
      </c>
      <c r="N21" s="21" t="n">
        <v>27.75</v>
      </c>
      <c r="O21" s="21" t="n">
        <v>1.01</v>
      </c>
      <c r="P21" s="78"/>
      <c r="Q21" s="78"/>
      <c r="AMJ21" s="26"/>
    </row>
    <row r="22" s="55" customFormat="true" ht="16.5" hidden="false" customHeight="true" outlineLevel="0" collapsed="false">
      <c r="A22" s="13" t="s">
        <v>44</v>
      </c>
      <c r="B22" s="52" t="s">
        <v>45</v>
      </c>
      <c r="C22" s="13" t="n">
        <v>180</v>
      </c>
      <c r="D22" s="13" t="n">
        <v>0.36</v>
      </c>
      <c r="E22" s="13" t="n">
        <v>0.08</v>
      </c>
      <c r="F22" s="13" t="n">
        <v>28.81</v>
      </c>
      <c r="G22" s="53" t="n">
        <f aca="false">D22*4+E22*9+F22*4</f>
        <v>117.4</v>
      </c>
      <c r="H22" s="13" t="n">
        <v>0</v>
      </c>
      <c r="I22" s="13" t="n">
        <v>0.36</v>
      </c>
      <c r="J22" s="13" t="n">
        <v>0</v>
      </c>
      <c r="K22" s="13" t="n">
        <v>0.18</v>
      </c>
      <c r="L22" s="13" t="n">
        <v>28.63</v>
      </c>
      <c r="M22" s="13" t="n">
        <v>13.86</v>
      </c>
      <c r="N22" s="13" t="n">
        <v>5.4</v>
      </c>
      <c r="O22" s="13" t="n">
        <v>1.13</v>
      </c>
      <c r="P22" s="54"/>
      <c r="AMJ22" s="26"/>
    </row>
    <row r="23" s="30" customFormat="true" ht="18.2" hidden="false" customHeight="true" outlineLevel="0" collapsed="false">
      <c r="A23" s="13" t="s">
        <v>30</v>
      </c>
      <c r="B23" s="29" t="s">
        <v>31</v>
      </c>
      <c r="C23" s="13" t="n">
        <v>20</v>
      </c>
      <c r="D23" s="13" t="n">
        <v>1.48</v>
      </c>
      <c r="E23" s="13" t="n">
        <v>0.16</v>
      </c>
      <c r="F23" s="13" t="n">
        <v>9.6</v>
      </c>
      <c r="G23" s="21" t="n">
        <v>45.76</v>
      </c>
      <c r="H23" s="28" t="n">
        <v>0.02</v>
      </c>
      <c r="I23" s="28" t="n">
        <f aca="false">-J23</f>
        <v>-0</v>
      </c>
      <c r="J23" s="28" t="n">
        <v>0</v>
      </c>
      <c r="K23" s="28" t="n">
        <v>0.26</v>
      </c>
      <c r="L23" s="28" t="n">
        <v>4.6</v>
      </c>
      <c r="M23" s="28" t="n">
        <v>17.4</v>
      </c>
      <c r="N23" s="28" t="n">
        <v>6.6</v>
      </c>
      <c r="O23" s="28" t="n">
        <v>0.22</v>
      </c>
      <c r="AMJ23" s="31"/>
    </row>
    <row r="24" s="49" customFormat="true" ht="20.1" hidden="false" customHeight="true" outlineLevel="0" collapsed="false">
      <c r="A24" s="22" t="s">
        <v>30</v>
      </c>
      <c r="B24" s="56" t="s">
        <v>46</v>
      </c>
      <c r="C24" s="22" t="n">
        <v>35</v>
      </c>
      <c r="D24" s="21" t="n">
        <v>1.96</v>
      </c>
      <c r="E24" s="21" t="n">
        <v>0.39</v>
      </c>
      <c r="F24" s="21" t="n">
        <v>17.29</v>
      </c>
      <c r="G24" s="21" t="n">
        <v>80.46</v>
      </c>
      <c r="H24" s="21" t="n">
        <v>0.035</v>
      </c>
      <c r="I24" s="21" t="n">
        <v>0</v>
      </c>
      <c r="J24" s="21" t="n">
        <v>0</v>
      </c>
      <c r="K24" s="21" t="n">
        <v>0.31</v>
      </c>
      <c r="L24" s="21" t="n">
        <v>8.05</v>
      </c>
      <c r="M24" s="21" t="n">
        <v>37.1</v>
      </c>
      <c r="N24" s="21" t="n">
        <v>8.75</v>
      </c>
      <c r="O24" s="21" t="n">
        <v>1.08</v>
      </c>
      <c r="P24" s="48"/>
      <c r="AMJ24" s="26"/>
    </row>
    <row r="25" s="36" customFormat="true" ht="18" hidden="false" customHeight="true" outlineLevel="0" collapsed="false">
      <c r="A25" s="32"/>
      <c r="B25" s="33" t="s">
        <v>47</v>
      </c>
      <c r="C25" s="34" t="n">
        <f aca="false">C24+C23+C22+C21+C20+C19+C18</f>
        <v>705</v>
      </c>
      <c r="D25" s="63" t="n">
        <f aca="false">SUM(D18:D24)</f>
        <v>18.55</v>
      </c>
      <c r="E25" s="63" t="n">
        <f aca="false">SUM(E18:E24)</f>
        <v>22.59</v>
      </c>
      <c r="F25" s="63" t="n">
        <f aca="false">SUM(F18:F24)</f>
        <v>102.58</v>
      </c>
      <c r="G25" s="63" t="n">
        <f aca="false">SUM(G18:G24)</f>
        <v>687.78</v>
      </c>
      <c r="H25" s="63" t="n">
        <f aca="false">SUM(H18:H24)</f>
        <v>0.308253012048193</v>
      </c>
      <c r="I25" s="63" t="n">
        <f aca="false">SUM(I18:I24)</f>
        <v>36.353734939759</v>
      </c>
      <c r="J25" s="63" t="n">
        <f aca="false">SUM(J18:J24)</f>
        <v>0.04</v>
      </c>
      <c r="K25" s="63" t="n">
        <f aca="false">SUM(K18:K24)</f>
        <v>6.31</v>
      </c>
      <c r="L25" s="63" t="n">
        <f aca="false">SUM(L18:L24)</f>
        <v>180.601686746988</v>
      </c>
      <c r="M25" s="63" t="n">
        <f aca="false">SUM(M18:M24)</f>
        <v>350.783012048193</v>
      </c>
      <c r="N25" s="63" t="n">
        <f aca="false">SUM(N18:N24)</f>
        <v>103.315180722892</v>
      </c>
      <c r="O25" s="63" t="n">
        <f aca="false">SUM(O18:O24)</f>
        <v>5.53180722891566</v>
      </c>
    </row>
    <row r="26" s="18" customFormat="true" ht="13.5" hidden="false" customHeight="true" outlineLevel="0" collapsed="false">
      <c r="A26" s="38" t="s">
        <v>48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="18" customFormat="true" ht="17.25" hidden="false" customHeight="true" outlineLevel="0" collapsed="false">
      <c r="A27" s="13" t="n">
        <v>21</v>
      </c>
      <c r="B27" s="44" t="s">
        <v>93</v>
      </c>
      <c r="C27" s="45" t="n">
        <v>60</v>
      </c>
      <c r="D27" s="21" t="n">
        <v>0.5</v>
      </c>
      <c r="E27" s="21" t="n">
        <v>3.03</v>
      </c>
      <c r="F27" s="21" t="n">
        <v>1.54</v>
      </c>
      <c r="G27" s="21" t="n">
        <v>35.46</v>
      </c>
      <c r="H27" s="21" t="n">
        <v>0.007</v>
      </c>
      <c r="I27" s="21" t="n">
        <v>1.75</v>
      </c>
      <c r="J27" s="21" t="n">
        <v>0</v>
      </c>
      <c r="K27" s="21" t="n">
        <v>0.04</v>
      </c>
      <c r="L27" s="21" t="n">
        <v>11.5</v>
      </c>
      <c r="M27" s="21" t="n">
        <v>12</v>
      </c>
      <c r="N27" s="21" t="n">
        <v>7</v>
      </c>
      <c r="O27" s="21" t="n">
        <v>0.3</v>
      </c>
      <c r="AMJ27" s="26"/>
    </row>
    <row r="28" s="18" customFormat="true" ht="17.25" hidden="false" customHeight="true" outlineLevel="0" collapsed="false">
      <c r="A28" s="13" t="s">
        <v>180</v>
      </c>
      <c r="B28" s="68" t="s">
        <v>181</v>
      </c>
      <c r="C28" s="73" t="n">
        <v>190</v>
      </c>
      <c r="D28" s="53" t="n">
        <v>14</v>
      </c>
      <c r="E28" s="53" t="n">
        <v>9.04</v>
      </c>
      <c r="F28" s="53" t="n">
        <v>20.3</v>
      </c>
      <c r="G28" s="77" t="n">
        <f aca="false">D28*4+E28*9+F28*4</f>
        <v>218.56</v>
      </c>
      <c r="H28" s="53" t="n">
        <v>0.08</v>
      </c>
      <c r="I28" s="53" t="n">
        <v>20.03</v>
      </c>
      <c r="J28" s="83" t="n">
        <v>0.029</v>
      </c>
      <c r="K28" s="53" t="n">
        <v>0.58</v>
      </c>
      <c r="L28" s="53" t="n">
        <v>60</v>
      </c>
      <c r="M28" s="53" t="n">
        <v>177.1</v>
      </c>
      <c r="N28" s="53" t="n">
        <v>44.1</v>
      </c>
      <c r="O28" s="53" t="n">
        <v>1.63</v>
      </c>
    </row>
    <row r="29" s="18" customFormat="true" ht="22.55" hidden="false" customHeight="true" outlineLevel="0" collapsed="false">
      <c r="A29" s="22" t="s">
        <v>182</v>
      </c>
      <c r="B29" s="23" t="s">
        <v>183</v>
      </c>
      <c r="C29" s="22" t="n">
        <v>200</v>
      </c>
      <c r="D29" s="21" t="n">
        <v>0.12</v>
      </c>
      <c r="E29" s="21" t="n">
        <v>0.4</v>
      </c>
      <c r="F29" s="21" t="n">
        <v>24.55</v>
      </c>
      <c r="G29" s="21" t="n">
        <f aca="false">D29*4+E29*9+F29*4</f>
        <v>102.28</v>
      </c>
      <c r="H29" s="72" t="n">
        <v>0.016</v>
      </c>
      <c r="I29" s="21" t="n">
        <v>2.11</v>
      </c>
      <c r="J29" s="21" t="n">
        <v>0</v>
      </c>
      <c r="K29" s="21" t="n">
        <v>0.07</v>
      </c>
      <c r="L29" s="21" t="n">
        <v>14.37</v>
      </c>
      <c r="M29" s="21" t="n">
        <v>8.33</v>
      </c>
      <c r="N29" s="21" t="n">
        <v>14.33</v>
      </c>
      <c r="O29" s="21" t="n">
        <v>0.07</v>
      </c>
      <c r="AMJ29" s="26"/>
    </row>
    <row r="30" s="30" customFormat="true" ht="18.2" hidden="false" customHeight="true" outlineLevel="0" collapsed="false">
      <c r="A30" s="13" t="s">
        <v>30</v>
      </c>
      <c r="B30" s="29" t="s">
        <v>31</v>
      </c>
      <c r="C30" s="13" t="n">
        <v>25</v>
      </c>
      <c r="D30" s="13" t="n">
        <v>1.85</v>
      </c>
      <c r="E30" s="13" t="n">
        <v>0.2</v>
      </c>
      <c r="F30" s="13" t="n">
        <v>12</v>
      </c>
      <c r="G30" s="21" t="n">
        <v>53.5</v>
      </c>
      <c r="H30" s="28" t="n">
        <v>0.05</v>
      </c>
      <c r="I30" s="28" t="n">
        <f aca="false">-J30</f>
        <v>-0</v>
      </c>
      <c r="J30" s="28" t="n">
        <v>0</v>
      </c>
      <c r="K30" s="28" t="n">
        <v>0.65</v>
      </c>
      <c r="L30" s="28" t="n">
        <v>11.5</v>
      </c>
      <c r="M30" s="28" t="n">
        <v>43.5</v>
      </c>
      <c r="N30" s="28" t="n">
        <v>16.5</v>
      </c>
      <c r="O30" s="28" t="n">
        <v>0.55</v>
      </c>
      <c r="AMJ30" s="31"/>
    </row>
    <row r="31" s="60" customFormat="true" ht="19.4" hidden="false" customHeight="true" outlineLevel="0" collapsed="false">
      <c r="A31" s="57" t="n">
        <v>406</v>
      </c>
      <c r="B31" s="58" t="s">
        <v>122</v>
      </c>
      <c r="C31" s="57" t="n">
        <v>50</v>
      </c>
      <c r="D31" s="59" t="n">
        <v>2.74</v>
      </c>
      <c r="E31" s="59" t="n">
        <v>1</v>
      </c>
      <c r="F31" s="59" t="n">
        <v>27.62</v>
      </c>
      <c r="G31" s="21" t="n">
        <v>129.3</v>
      </c>
      <c r="H31" s="59" t="n">
        <v>0.05</v>
      </c>
      <c r="I31" s="59" t="n">
        <v>0.17</v>
      </c>
      <c r="J31" s="59" t="n">
        <v>0.005</v>
      </c>
      <c r="K31" s="59" t="n">
        <v>0.76</v>
      </c>
      <c r="L31" s="59" t="n">
        <v>10.2</v>
      </c>
      <c r="M31" s="59" t="n">
        <v>28.7</v>
      </c>
      <c r="N31" s="59" t="n">
        <v>11.9</v>
      </c>
      <c r="O31" s="59" t="n">
        <v>0.82</v>
      </c>
      <c r="AMJ31" s="26"/>
    </row>
    <row r="32" s="18" customFormat="true" ht="13.5" hidden="false" customHeight="true" outlineLevel="0" collapsed="false">
      <c r="A32" s="13"/>
      <c r="B32" s="33" t="s">
        <v>51</v>
      </c>
      <c r="C32" s="34" t="n">
        <f aca="false">C31+C30+C29+C28+C27</f>
        <v>525</v>
      </c>
      <c r="D32" s="35" t="n">
        <f aca="false">D31+D30+D29+D28+D27</f>
        <v>19.21</v>
      </c>
      <c r="E32" s="35" t="n">
        <f aca="false">E31+E30+E29+E28+E27</f>
        <v>13.67</v>
      </c>
      <c r="F32" s="35" t="n">
        <f aca="false">F31+F30+F29+F28+F27</f>
        <v>86.01</v>
      </c>
      <c r="G32" s="35" t="n">
        <f aca="false">G31+G30+G29+G28+G27</f>
        <v>539.1</v>
      </c>
      <c r="H32" s="35" t="n">
        <f aca="false">H31+H30+H29+H28+H27</f>
        <v>0.203</v>
      </c>
      <c r="I32" s="35" t="n">
        <f aca="false">I31+I30+I29+I28+I27</f>
        <v>24.06</v>
      </c>
      <c r="J32" s="35" t="n">
        <f aca="false">J31+J30+J29+J28+J27</f>
        <v>0.034</v>
      </c>
      <c r="K32" s="35" t="n">
        <f aca="false">K31+K30+K29+K28+K27</f>
        <v>2.1</v>
      </c>
      <c r="L32" s="35" t="n">
        <f aca="false">L31+L30+L29+L28+L27</f>
        <v>107.57</v>
      </c>
      <c r="M32" s="35" t="n">
        <f aca="false">M31+M30+M29+M28+M27</f>
        <v>269.63</v>
      </c>
      <c r="N32" s="35" t="n">
        <f aca="false">N31+N30+N29+N28+N27</f>
        <v>93.83</v>
      </c>
      <c r="O32" s="35" t="n">
        <f aca="false">O31+O30+O29+O28+O27</f>
        <v>3.37</v>
      </c>
    </row>
    <row r="33" s="36" customFormat="true" ht="18" hidden="false" customHeight="true" outlineLevel="0" collapsed="false">
      <c r="A33" s="61"/>
      <c r="B33" s="33" t="s">
        <v>52</v>
      </c>
      <c r="C33" s="62"/>
      <c r="D33" s="63" t="n">
        <f aca="false">D13+D16+D25+D32</f>
        <v>49.87</v>
      </c>
      <c r="E33" s="63" t="n">
        <f aca="false">E13+E16+E25+E32</f>
        <v>46.32</v>
      </c>
      <c r="F33" s="63" t="n">
        <f aca="false">F13+F16+F25+F32</f>
        <v>263.05</v>
      </c>
      <c r="G33" s="63" t="n">
        <f aca="false">G13+G16+G25+G32</f>
        <v>1659.74</v>
      </c>
      <c r="H33" s="63" t="n">
        <f aca="false">H13+H16+H25+H32</f>
        <v>0.691253012048193</v>
      </c>
      <c r="I33" s="63" t="n">
        <f aca="false">I13+I16+I25+I32</f>
        <v>76.033734939759</v>
      </c>
      <c r="J33" s="63" t="n">
        <f aca="false">J13+J16+J25+J32</f>
        <v>0.204</v>
      </c>
      <c r="K33" s="63" t="n">
        <f aca="false">K13+K16+K25+K32</f>
        <v>10.42</v>
      </c>
      <c r="L33" s="63" t="n">
        <f aca="false">L13+L16+L25+L32</f>
        <v>513.931686746988</v>
      </c>
      <c r="M33" s="63" t="n">
        <f aca="false">M13+M16+M25+M32</f>
        <v>905.363012048193</v>
      </c>
      <c r="N33" s="63" t="n">
        <f aca="false">N13+N16+N25+N32</f>
        <v>257.255180722892</v>
      </c>
      <c r="O33" s="63" t="n">
        <f aca="false">O13+O16+O25+O32</f>
        <v>12.1518072289157</v>
      </c>
    </row>
    <row r="34" s="74" customFormat="true" ht="18" hidden="false" customHeight="true" outlineLevel="0" collapsed="false">
      <c r="A34" s="92"/>
      <c r="B34" s="92"/>
      <c r="C34" s="92"/>
      <c r="D34" s="92"/>
      <c r="E34" s="92"/>
      <c r="F34" s="92"/>
      <c r="G34" s="92"/>
      <c r="H34" s="11"/>
    </row>
    <row r="35" s="85" customFormat="true" ht="18" hidden="false" customHeight="true" outlineLevel="0" collapsed="false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="85" customFormat="true" ht="18" hidden="false" customHeight="true" outlineLevel="0" collapsed="false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="85" customFormat="true" ht="18" hidden="false" customHeight="true" outlineLevel="0" collapsed="false">
      <c r="A37" s="26"/>
      <c r="B37" s="26"/>
      <c r="C37" s="26"/>
      <c r="D37" s="26"/>
      <c r="E37" s="26"/>
      <c r="F37" s="26"/>
      <c r="G37" s="75"/>
    </row>
    <row r="38" s="85" customFormat="true" ht="18" hidden="false" customHeight="true" outlineLevel="0" collapsed="false">
      <c r="A38" s="26"/>
      <c r="B38" s="26"/>
      <c r="C38" s="26"/>
      <c r="D38" s="26"/>
      <c r="E38" s="26"/>
      <c r="F38" s="26"/>
      <c r="G38" s="75"/>
    </row>
    <row r="39" s="85" customFormat="true" ht="18" hidden="false" customHeight="true" outlineLevel="0" collapsed="false">
      <c r="A39" s="26"/>
      <c r="B39" s="26"/>
      <c r="C39" s="26"/>
      <c r="D39" s="26"/>
      <c r="E39" s="26"/>
      <c r="F39" s="26"/>
      <c r="G39" s="75"/>
    </row>
    <row r="40" s="85" customFormat="true" ht="12.75" hidden="false" customHeight="false" outlineLevel="0" collapsed="false">
      <c r="A40" s="26"/>
      <c r="B40" s="26"/>
      <c r="C40" s="26"/>
      <c r="D40" s="26"/>
      <c r="E40" s="26"/>
      <c r="F40" s="26"/>
      <c r="G40" s="75"/>
    </row>
    <row r="41" s="85" customFormat="true" ht="12.75" hidden="false" customHeight="false" outlineLevel="0" collapsed="false">
      <c r="A41" s="26"/>
      <c r="B41" s="26"/>
      <c r="C41" s="26"/>
      <c r="D41" s="26"/>
      <c r="E41" s="26"/>
      <c r="F41" s="26"/>
      <c r="G41" s="75"/>
    </row>
    <row r="42" s="85" customFormat="true" ht="12.75" hidden="false" customHeight="false" outlineLevel="0" collapsed="false">
      <c r="A42" s="26"/>
      <c r="B42" s="26"/>
      <c r="C42" s="26"/>
      <c r="D42" s="26"/>
      <c r="E42" s="26"/>
      <c r="F42" s="26"/>
      <c r="G42" s="75"/>
    </row>
    <row r="43" s="85" customFormat="true" ht="12.75" hidden="false" customHeight="false" outlineLevel="0" collapsed="false">
      <c r="A43" s="26"/>
      <c r="B43" s="26"/>
      <c r="C43" s="26"/>
      <c r="D43" s="26"/>
      <c r="E43" s="26"/>
      <c r="F43" s="26"/>
      <c r="G43" s="75"/>
    </row>
    <row r="44" s="85" customFormat="true" ht="12.75" hidden="false" customHeight="false" outlineLevel="0" collapsed="false">
      <c r="A44" s="26"/>
      <c r="B44" s="26"/>
      <c r="C44" s="26"/>
      <c r="D44" s="26"/>
      <c r="E44" s="26"/>
      <c r="F44" s="26"/>
      <c r="G44" s="75"/>
    </row>
    <row r="45" s="85" customFormat="true" ht="12.75" hidden="false" customHeight="false" outlineLevel="0" collapsed="false">
      <c r="A45" s="26"/>
      <c r="B45" s="26"/>
      <c r="C45" s="26"/>
      <c r="D45" s="26"/>
      <c r="E45" s="26"/>
      <c r="F45" s="26"/>
      <c r="G45" s="75"/>
    </row>
    <row r="46" s="85" customFormat="true" ht="12.75" hidden="false" customHeight="false" outlineLevel="0" collapsed="false">
      <c r="A46" s="26"/>
      <c r="B46" s="26"/>
      <c r="C46" s="26"/>
      <c r="D46" s="26"/>
      <c r="E46" s="26"/>
      <c r="F46" s="26"/>
      <c r="G46" s="75"/>
    </row>
    <row r="47" s="85" customFormat="true" ht="12.75" hidden="false" customHeight="false" outlineLevel="0" collapsed="false">
      <c r="A47" s="26"/>
      <c r="B47" s="26"/>
      <c r="C47" s="26"/>
      <c r="D47" s="26"/>
      <c r="E47" s="26"/>
      <c r="F47" s="26"/>
      <c r="G47" s="75"/>
    </row>
    <row r="48" s="85" customFormat="true" ht="12.75" hidden="false" customHeight="false" outlineLevel="0" collapsed="false">
      <c r="A48" s="26"/>
      <c r="B48" s="26"/>
      <c r="C48" s="26"/>
      <c r="D48" s="26"/>
      <c r="E48" s="26"/>
      <c r="F48" s="26"/>
      <c r="G48" s="75"/>
    </row>
    <row r="49" s="85" customFormat="true" ht="12.75" hidden="false" customHeight="false" outlineLevel="0" collapsed="false">
      <c r="A49" s="26"/>
      <c r="B49" s="26"/>
      <c r="C49" s="26"/>
      <c r="D49" s="26"/>
      <c r="E49" s="26"/>
      <c r="F49" s="26"/>
      <c r="G49" s="75"/>
    </row>
    <row r="50" s="85" customFormat="true" ht="12.75" hidden="false" customHeight="false" outlineLevel="0" collapsed="false">
      <c r="A50" s="26"/>
      <c r="B50" s="26"/>
      <c r="C50" s="26"/>
      <c r="D50" s="26"/>
      <c r="E50" s="26"/>
      <c r="F50" s="26"/>
      <c r="G50" s="75"/>
    </row>
    <row r="51" s="85" customFormat="true" ht="12.75" hidden="false" customHeight="false" outlineLevel="0" collapsed="false">
      <c r="A51" s="26"/>
      <c r="B51" s="26"/>
      <c r="C51" s="26"/>
      <c r="D51" s="26"/>
      <c r="E51" s="26"/>
      <c r="F51" s="26"/>
      <c r="G51" s="75"/>
    </row>
    <row r="52" s="85" customFormat="true" ht="12.75" hidden="false" customHeight="false" outlineLevel="0" collapsed="false">
      <c r="A52" s="26"/>
      <c r="B52" s="26"/>
      <c r="C52" s="26"/>
      <c r="D52" s="26"/>
      <c r="E52" s="26"/>
      <c r="F52" s="26"/>
      <c r="G52" s="75"/>
    </row>
    <row r="53" s="85" customFormat="true" ht="12.75" hidden="false" customHeight="false" outlineLevel="0" collapsed="false">
      <c r="A53" s="26"/>
      <c r="B53" s="26"/>
      <c r="C53" s="26"/>
      <c r="D53" s="26"/>
      <c r="E53" s="26"/>
      <c r="F53" s="26"/>
      <c r="G53" s="75"/>
    </row>
    <row r="54" s="85" customFormat="true" ht="12.75" hidden="false" customHeight="false" outlineLevel="0" collapsed="false">
      <c r="A54" s="26"/>
      <c r="B54" s="26"/>
      <c r="C54" s="26"/>
      <c r="D54" s="26"/>
      <c r="E54" s="26"/>
      <c r="F54" s="26"/>
      <c r="G54" s="75"/>
    </row>
    <row r="55" s="85" customFormat="true" ht="12.75" hidden="false" customHeight="false" outlineLevel="0" collapsed="false">
      <c r="A55" s="26"/>
      <c r="B55" s="26"/>
      <c r="C55" s="26"/>
      <c r="D55" s="26"/>
      <c r="E55" s="26"/>
      <c r="F55" s="26"/>
      <c r="G55" s="75"/>
    </row>
    <row r="56" s="85" customFormat="true" ht="12.75" hidden="false" customHeight="false" outlineLevel="0" collapsed="false">
      <c r="A56" s="26"/>
      <c r="B56" s="26"/>
      <c r="C56" s="26"/>
      <c r="D56" s="26"/>
      <c r="E56" s="26"/>
      <c r="F56" s="26"/>
      <c r="G56" s="75"/>
    </row>
    <row r="57" s="85" customFormat="true" ht="12.75" hidden="false" customHeight="false" outlineLevel="0" collapsed="false">
      <c r="A57" s="26"/>
      <c r="B57" s="26"/>
      <c r="C57" s="26"/>
      <c r="D57" s="26"/>
      <c r="E57" s="26"/>
      <c r="F57" s="26"/>
      <c r="G57" s="75"/>
    </row>
    <row r="58" s="85" customFormat="true" ht="12.75" hidden="false" customHeight="false" outlineLevel="0" collapsed="false">
      <c r="A58" s="26"/>
      <c r="B58" s="26"/>
      <c r="C58" s="26"/>
      <c r="D58" s="26"/>
      <c r="E58" s="26"/>
      <c r="F58" s="26"/>
      <c r="G58" s="75"/>
    </row>
    <row r="59" s="85" customFormat="true" ht="12.75" hidden="false" customHeight="false" outlineLevel="0" collapsed="false">
      <c r="A59" s="26"/>
      <c r="B59" s="26"/>
      <c r="C59" s="26"/>
      <c r="D59" s="26"/>
      <c r="E59" s="26"/>
      <c r="F59" s="26"/>
      <c r="G59" s="75"/>
    </row>
    <row r="60" s="85" customFormat="true" ht="12.75" hidden="false" customHeight="false" outlineLevel="0" collapsed="false">
      <c r="A60" s="26"/>
      <c r="B60" s="26"/>
      <c r="C60" s="26"/>
      <c r="D60" s="26"/>
      <c r="E60" s="26"/>
      <c r="F60" s="26"/>
      <c r="G60" s="75"/>
    </row>
    <row r="61" s="85" customFormat="true" ht="12.75" hidden="false" customHeight="false" outlineLevel="0" collapsed="false">
      <c r="A61" s="26"/>
      <c r="B61" s="26"/>
      <c r="C61" s="26"/>
      <c r="D61" s="26"/>
      <c r="E61" s="26"/>
      <c r="F61" s="26"/>
      <c r="G61" s="75"/>
    </row>
    <row r="62" s="85" customFormat="true" ht="12.75" hidden="false" customHeight="false" outlineLevel="0" collapsed="false">
      <c r="A62" s="26"/>
      <c r="B62" s="26"/>
      <c r="C62" s="26"/>
      <c r="D62" s="26"/>
      <c r="E62" s="26"/>
      <c r="F62" s="26"/>
      <c r="G62" s="75"/>
    </row>
    <row r="63" s="85" customFormat="true" ht="12.75" hidden="false" customHeight="false" outlineLevel="0" collapsed="false">
      <c r="A63" s="26"/>
      <c r="B63" s="26"/>
      <c r="C63" s="26"/>
      <c r="D63" s="26"/>
      <c r="E63" s="26"/>
      <c r="F63" s="26"/>
      <c r="G63" s="75"/>
    </row>
    <row r="64" s="85" customFormat="true" ht="12.75" hidden="false" customHeight="false" outlineLevel="0" collapsed="false">
      <c r="A64" s="26"/>
      <c r="B64" s="26"/>
      <c r="C64" s="26"/>
      <c r="D64" s="26"/>
      <c r="E64" s="26"/>
      <c r="F64" s="26"/>
      <c r="G64" s="75"/>
    </row>
    <row r="65" s="85" customFormat="true" ht="12.75" hidden="false" customHeight="false" outlineLevel="0" collapsed="false">
      <c r="A65" s="26"/>
      <c r="B65" s="26"/>
      <c r="C65" s="26"/>
      <c r="D65" s="26"/>
      <c r="E65" s="26"/>
      <c r="F65" s="26"/>
      <c r="G65" s="75"/>
    </row>
    <row r="66" s="85" customFormat="true" ht="12.75" hidden="false" customHeight="false" outlineLevel="0" collapsed="false">
      <c r="A66" s="26"/>
      <c r="B66" s="26"/>
      <c r="C66" s="26"/>
      <c r="D66" s="26"/>
      <c r="E66" s="26"/>
      <c r="F66" s="26"/>
      <c r="G66" s="75"/>
    </row>
    <row r="67" s="85" customFormat="true" ht="12.75" hidden="false" customHeight="false" outlineLevel="0" collapsed="false">
      <c r="A67" s="26"/>
      <c r="B67" s="26"/>
      <c r="C67" s="26"/>
      <c r="D67" s="26"/>
      <c r="E67" s="26"/>
      <c r="F67" s="26"/>
      <c r="G67" s="75"/>
    </row>
    <row r="68" s="85" customFormat="true" ht="12.75" hidden="false" customHeight="false" outlineLevel="0" collapsed="false">
      <c r="A68" s="26"/>
      <c r="B68" s="26"/>
      <c r="C68" s="26"/>
      <c r="D68" s="26"/>
      <c r="E68" s="26"/>
      <c r="F68" s="26"/>
      <c r="G68" s="75"/>
    </row>
    <row r="69" s="85" customFormat="true" ht="12.75" hidden="false" customHeight="false" outlineLevel="0" collapsed="false">
      <c r="A69" s="26"/>
      <c r="B69" s="26"/>
      <c r="C69" s="26"/>
      <c r="D69" s="26"/>
      <c r="E69" s="26"/>
      <c r="F69" s="26"/>
      <c r="G69" s="75"/>
    </row>
    <row r="70" s="85" customFormat="true" ht="12.75" hidden="false" customHeight="false" outlineLevel="0" collapsed="false">
      <c r="A70" s="26"/>
      <c r="B70" s="26"/>
      <c r="C70" s="26"/>
      <c r="D70" s="26"/>
      <c r="E70" s="26"/>
      <c r="F70" s="26"/>
      <c r="G70" s="75"/>
    </row>
    <row r="71" s="85" customFormat="true" ht="12.75" hidden="false" customHeight="false" outlineLevel="0" collapsed="false">
      <c r="A71" s="26"/>
      <c r="B71" s="26"/>
      <c r="C71" s="26"/>
      <c r="D71" s="26"/>
      <c r="E71" s="26"/>
      <c r="F71" s="26"/>
      <c r="G71" s="75"/>
    </row>
    <row r="72" s="85" customFormat="true" ht="12.75" hidden="false" customHeight="false" outlineLevel="0" collapsed="false">
      <c r="A72" s="26"/>
      <c r="B72" s="26"/>
      <c r="C72" s="26"/>
      <c r="D72" s="26"/>
      <c r="E72" s="26"/>
      <c r="F72" s="26"/>
      <c r="G72" s="75"/>
    </row>
    <row r="73" s="85" customFormat="true" ht="12.75" hidden="false" customHeight="false" outlineLevel="0" collapsed="false">
      <c r="A73" s="26"/>
      <c r="B73" s="26"/>
      <c r="C73" s="26"/>
      <c r="D73" s="26"/>
      <c r="E73" s="26"/>
      <c r="F73" s="26"/>
      <c r="G73" s="75"/>
    </row>
    <row r="74" s="85" customFormat="true" ht="12.75" hidden="false" customHeight="false" outlineLevel="0" collapsed="false">
      <c r="A74" s="26"/>
      <c r="B74" s="26"/>
      <c r="C74" s="26"/>
      <c r="D74" s="26"/>
      <c r="E74" s="26"/>
      <c r="F74" s="26"/>
      <c r="G74" s="75"/>
    </row>
    <row r="75" s="85" customFormat="true" ht="12.75" hidden="false" customHeight="false" outlineLevel="0" collapsed="false">
      <c r="A75" s="26"/>
      <c r="B75" s="26"/>
      <c r="C75" s="26"/>
      <c r="D75" s="26"/>
      <c r="E75" s="26"/>
      <c r="F75" s="26"/>
      <c r="G75" s="75"/>
    </row>
    <row r="76" s="85" customFormat="true" ht="12.75" hidden="false" customHeight="false" outlineLevel="0" collapsed="false">
      <c r="A76" s="26"/>
      <c r="B76" s="26"/>
      <c r="C76" s="26"/>
      <c r="D76" s="26"/>
      <c r="E76" s="26"/>
      <c r="F76" s="26"/>
      <c r="G76" s="75"/>
    </row>
    <row r="77" s="85" customFormat="true" ht="12.75" hidden="false" customHeight="false" outlineLevel="0" collapsed="false">
      <c r="A77" s="26"/>
      <c r="B77" s="26"/>
      <c r="C77" s="26"/>
      <c r="D77" s="26"/>
      <c r="E77" s="26"/>
      <c r="F77" s="26"/>
      <c r="G77" s="75"/>
    </row>
    <row r="78" s="85" customFormat="true" ht="12.75" hidden="false" customHeight="false" outlineLevel="0" collapsed="false">
      <c r="A78" s="26"/>
      <c r="B78" s="26"/>
      <c r="C78" s="26"/>
      <c r="D78" s="26"/>
      <c r="E78" s="26"/>
      <c r="F78" s="26"/>
      <c r="G78" s="75"/>
    </row>
    <row r="79" s="85" customFormat="true" ht="12.75" hidden="false" customHeight="false" outlineLevel="0" collapsed="false">
      <c r="A79" s="26"/>
      <c r="B79" s="26"/>
      <c r="C79" s="26"/>
      <c r="D79" s="26"/>
      <c r="E79" s="26"/>
      <c r="F79" s="26"/>
      <c r="G79" s="75"/>
    </row>
    <row r="80" s="85" customFormat="true" ht="12.75" hidden="false" customHeight="false" outlineLevel="0" collapsed="false">
      <c r="A80" s="26"/>
      <c r="B80" s="26"/>
      <c r="C80" s="26"/>
      <c r="D80" s="26"/>
      <c r="E80" s="26"/>
      <c r="F80" s="26"/>
      <c r="G80" s="75"/>
    </row>
    <row r="81" s="85" customFormat="true" ht="12.75" hidden="false" customHeight="false" outlineLevel="0" collapsed="false">
      <c r="A81" s="26"/>
      <c r="B81" s="26"/>
      <c r="C81" s="26"/>
      <c r="D81" s="26"/>
      <c r="E81" s="26"/>
      <c r="F81" s="26"/>
      <c r="G81" s="75"/>
    </row>
    <row r="82" s="85" customFormat="true" ht="12.75" hidden="false" customHeight="false" outlineLevel="0" collapsed="false">
      <c r="A82" s="26"/>
      <c r="B82" s="26"/>
      <c r="C82" s="26"/>
      <c r="D82" s="26"/>
      <c r="E82" s="26"/>
      <c r="F82" s="26"/>
      <c r="G82" s="75"/>
    </row>
    <row r="83" s="85" customFormat="true" ht="12.75" hidden="false" customHeight="false" outlineLevel="0" collapsed="false">
      <c r="A83" s="26"/>
      <c r="B83" s="26"/>
      <c r="C83" s="26"/>
      <c r="D83" s="26"/>
      <c r="E83" s="26"/>
      <c r="F83" s="26"/>
      <c r="G83" s="75"/>
    </row>
    <row r="84" s="85" customFormat="true" ht="12.75" hidden="false" customHeight="false" outlineLevel="0" collapsed="false">
      <c r="A84" s="26"/>
      <c r="B84" s="26"/>
      <c r="C84" s="26"/>
      <c r="D84" s="26"/>
      <c r="E84" s="26"/>
      <c r="F84" s="26"/>
      <c r="G84" s="75"/>
    </row>
    <row r="85" s="85" customFormat="true" ht="12.75" hidden="false" customHeight="false" outlineLevel="0" collapsed="false">
      <c r="A85" s="26"/>
      <c r="B85" s="26"/>
      <c r="C85" s="26"/>
      <c r="D85" s="26"/>
      <c r="E85" s="26"/>
      <c r="F85" s="26"/>
      <c r="G85" s="75"/>
    </row>
    <row r="86" s="85" customFormat="true" ht="12.75" hidden="false" customHeight="false" outlineLevel="0" collapsed="false">
      <c r="A86" s="26"/>
      <c r="B86" s="26"/>
      <c r="C86" s="26"/>
      <c r="D86" s="26"/>
      <c r="E86" s="26"/>
      <c r="F86" s="26"/>
      <c r="G86" s="75"/>
    </row>
    <row r="87" s="85" customFormat="true" ht="12.75" hidden="false" customHeight="false" outlineLevel="0" collapsed="false">
      <c r="A87" s="26"/>
      <c r="B87" s="26"/>
      <c r="C87" s="26"/>
      <c r="D87" s="26"/>
      <c r="E87" s="26"/>
      <c r="F87" s="26"/>
      <c r="G87" s="75"/>
    </row>
    <row r="88" s="85" customFormat="true" ht="12.75" hidden="false" customHeight="false" outlineLevel="0" collapsed="false">
      <c r="A88" s="26"/>
      <c r="B88" s="26"/>
      <c r="C88" s="26"/>
      <c r="D88" s="26"/>
      <c r="E88" s="26"/>
      <c r="F88" s="26"/>
      <c r="G88" s="75"/>
    </row>
    <row r="89" s="85" customFormat="true" ht="12.75" hidden="false" customHeight="false" outlineLevel="0" collapsed="false">
      <c r="A89" s="26"/>
      <c r="B89" s="26"/>
      <c r="C89" s="26"/>
      <c r="D89" s="26"/>
      <c r="E89" s="26"/>
      <c r="F89" s="26"/>
      <c r="G89" s="75"/>
    </row>
    <row r="90" s="85" customFormat="true" ht="12.75" hidden="false" customHeight="false" outlineLevel="0" collapsed="false">
      <c r="A90" s="26"/>
      <c r="B90" s="26"/>
      <c r="C90" s="26"/>
      <c r="D90" s="26"/>
      <c r="E90" s="26"/>
      <c r="F90" s="26"/>
      <c r="G90" s="75"/>
    </row>
    <row r="91" s="85" customFormat="true" ht="12.75" hidden="false" customHeight="false" outlineLevel="0" collapsed="false">
      <c r="A91" s="26"/>
      <c r="B91" s="26"/>
      <c r="C91" s="26"/>
      <c r="D91" s="26"/>
      <c r="E91" s="26"/>
      <c r="F91" s="26"/>
      <c r="G91" s="75"/>
    </row>
    <row r="92" s="85" customFormat="true" ht="12.75" hidden="false" customHeight="false" outlineLevel="0" collapsed="false">
      <c r="A92" s="26"/>
      <c r="B92" s="26"/>
      <c r="C92" s="26"/>
      <c r="D92" s="26"/>
      <c r="E92" s="26"/>
      <c r="F92" s="26"/>
      <c r="G92" s="75"/>
    </row>
    <row r="1048576" customFormat="false" ht="12.8" hidden="false" customHeight="false" outlineLevel="0" collapsed="false"/>
  </sheetData>
  <mergeCells count="14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4:O14"/>
    <mergeCell ref="A17:O17"/>
    <mergeCell ref="A26:O26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2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1" topLeftCell="E227" activePane="bottomRight" state="frozen"/>
      <selection pane="topLeft" activeCell="A1" activeCellId="0" sqref="A1"/>
      <selection pane="topRight" activeCell="E1" activeCellId="0" sqref="E1"/>
      <selection pane="bottomLeft" activeCell="A227" activeCellId="0" sqref="A227"/>
      <selection pane="bottomRight" activeCell="AE2" activeCellId="0" sqref="AE2"/>
    </sheetView>
  </sheetViews>
  <sheetFormatPr defaultColWidth="9.1640625" defaultRowHeight="12.8" zeroHeight="false" outlineLevelRow="0" outlineLevelCol="0"/>
  <cols>
    <col collapsed="false" customWidth="true" hidden="false" outlineLevel="0" max="1" min="1" style="0" width="11.42"/>
    <col collapsed="false" customWidth="true" hidden="false" outlineLevel="0" max="2" min="2" style="0" width="24.73"/>
    <col collapsed="false" customWidth="true" hidden="false" outlineLevel="0" max="7" min="3" style="0" width="6.71"/>
    <col collapsed="false" customWidth="true" hidden="false" outlineLevel="0" max="8" min="8" style="0" width="7.8"/>
    <col collapsed="false" customWidth="true" hidden="false" outlineLevel="0" max="9" min="9" style="0" width="8.14"/>
    <col collapsed="false" customWidth="true" hidden="false" outlineLevel="0" max="12" min="10" style="0" width="6.71"/>
    <col collapsed="false" customWidth="true" hidden="false" outlineLevel="0" max="13" min="13" style="0" width="8"/>
    <col collapsed="false" customWidth="true" hidden="false" outlineLevel="0" max="29" min="14" style="0" width="6.71"/>
    <col collapsed="false" customWidth="true" hidden="false" outlineLevel="0" max="30" min="30" style="0" width="8.19"/>
    <col collapsed="false" customWidth="true" hidden="false" outlineLevel="0" max="32" min="31" style="0" width="6.71"/>
    <col collapsed="false" customWidth="true" hidden="false" outlineLevel="0" max="1024" min="1024" style="0" width="11.52"/>
  </cols>
  <sheetData>
    <row r="1" s="111" customFormat="true" ht="31.3" hidden="false" customHeight="false" outlineLevel="0" collapsed="false">
      <c r="A1" s="105" t="s">
        <v>184</v>
      </c>
      <c r="B1" s="106" t="s">
        <v>185</v>
      </c>
      <c r="C1" s="107" t="s">
        <v>186</v>
      </c>
      <c r="D1" s="108" t="s">
        <v>187</v>
      </c>
      <c r="E1" s="108" t="s">
        <v>188</v>
      </c>
      <c r="F1" s="108" t="s">
        <v>189</v>
      </c>
      <c r="G1" s="108" t="s">
        <v>190</v>
      </c>
      <c r="H1" s="108" t="s">
        <v>191</v>
      </c>
      <c r="I1" s="108" t="s">
        <v>192</v>
      </c>
      <c r="J1" s="108" t="s">
        <v>193</v>
      </c>
      <c r="K1" s="108" t="s">
        <v>194</v>
      </c>
      <c r="L1" s="108" t="s">
        <v>195</v>
      </c>
      <c r="M1" s="108" t="s">
        <v>196</v>
      </c>
      <c r="N1" s="108" t="s">
        <v>197</v>
      </c>
      <c r="O1" s="108" t="s">
        <v>198</v>
      </c>
      <c r="P1" s="108" t="s">
        <v>199</v>
      </c>
      <c r="Q1" s="108" t="s">
        <v>200</v>
      </c>
      <c r="R1" s="109" t="s">
        <v>201</v>
      </c>
      <c r="S1" s="108" t="s">
        <v>202</v>
      </c>
      <c r="T1" s="108" t="s">
        <v>203</v>
      </c>
      <c r="U1" s="108" t="s">
        <v>204</v>
      </c>
      <c r="V1" s="108" t="s">
        <v>205</v>
      </c>
      <c r="W1" s="108" t="s">
        <v>206</v>
      </c>
      <c r="X1" s="108" t="s">
        <v>207</v>
      </c>
      <c r="Y1" s="108" t="s">
        <v>208</v>
      </c>
      <c r="Z1" s="108" t="s">
        <v>209</v>
      </c>
      <c r="AA1" s="108" t="s">
        <v>210</v>
      </c>
      <c r="AB1" s="108" t="s">
        <v>211</v>
      </c>
      <c r="AC1" s="108" t="s">
        <v>212</v>
      </c>
      <c r="AD1" s="108" t="s">
        <v>213</v>
      </c>
      <c r="AE1" s="108" t="s">
        <v>214</v>
      </c>
      <c r="AF1" s="110" t="s">
        <v>215</v>
      </c>
      <c r="AMJ1" s="0"/>
    </row>
    <row r="2" s="111" customFormat="true" ht="11.25" hidden="false" customHeight="true" outlineLevel="0" collapsed="false">
      <c r="A2" s="112" t="s">
        <v>216</v>
      </c>
      <c r="B2" s="112"/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MJ2" s="0"/>
    </row>
    <row r="3" s="111" customFormat="true" ht="11.9" hidden="false" customHeight="true" outlineLevel="0" collapsed="false">
      <c r="A3" s="115" t="s">
        <v>23</v>
      </c>
      <c r="B3" s="115"/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8"/>
      <c r="AMJ3" s="0"/>
    </row>
    <row r="4" s="111" customFormat="true" ht="12.8" hidden="false" customHeight="false" outlineLevel="0" collapsed="false">
      <c r="A4" s="116" t="n">
        <v>213</v>
      </c>
      <c r="B4" s="119" t="s">
        <v>24</v>
      </c>
      <c r="C4" s="116" t="n">
        <v>40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 t="n">
        <v>1</v>
      </c>
      <c r="Y4" s="118"/>
      <c r="Z4" s="118"/>
      <c r="AA4" s="118"/>
      <c r="AB4" s="118"/>
      <c r="AC4" s="118"/>
      <c r="AD4" s="118"/>
      <c r="AE4" s="118"/>
      <c r="AF4" s="118"/>
      <c r="AMJ4" s="0"/>
    </row>
    <row r="5" s="111" customFormat="true" ht="12.8" hidden="false" customHeight="false" outlineLevel="0" collapsed="false">
      <c r="A5" s="120" t="n">
        <v>182</v>
      </c>
      <c r="B5" s="121" t="s">
        <v>26</v>
      </c>
      <c r="C5" s="116" t="n">
        <v>180</v>
      </c>
      <c r="D5" s="118"/>
      <c r="E5" s="118"/>
      <c r="F5" s="118"/>
      <c r="G5" s="118" t="n">
        <v>28</v>
      </c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 t="n">
        <v>126.4</v>
      </c>
      <c r="S5" s="118"/>
      <c r="T5" s="118"/>
      <c r="U5" s="118"/>
      <c r="V5" s="118" t="n">
        <v>5</v>
      </c>
      <c r="W5" s="118"/>
      <c r="X5" s="118"/>
      <c r="Y5" s="118" t="n">
        <v>4.8</v>
      </c>
      <c r="Z5" s="118"/>
      <c r="AA5" s="118"/>
      <c r="AB5" s="118"/>
      <c r="AC5" s="118"/>
      <c r="AD5" s="118"/>
      <c r="AE5" s="118"/>
      <c r="AF5" s="118"/>
      <c r="AMJ5" s="0"/>
    </row>
    <row r="6" s="111" customFormat="true" ht="12.8" hidden="false" customHeight="false" outlineLevel="0" collapsed="false">
      <c r="A6" s="122" t="n">
        <v>376</v>
      </c>
      <c r="B6" s="123" t="s">
        <v>28</v>
      </c>
      <c r="C6" s="116" t="n">
        <v>180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 t="n">
        <v>10</v>
      </c>
      <c r="Z6" s="118"/>
      <c r="AA6" s="124" t="n">
        <v>0.66</v>
      </c>
      <c r="AB6" s="118"/>
      <c r="AC6" s="118"/>
      <c r="AD6" s="118"/>
      <c r="AE6" s="118"/>
      <c r="AF6" s="118"/>
      <c r="AMJ6" s="0"/>
    </row>
    <row r="7" s="111" customFormat="true" ht="12.8" hidden="false" customHeight="false" outlineLevel="0" collapsed="false">
      <c r="A7" s="122" t="s">
        <v>30</v>
      </c>
      <c r="B7" s="125" t="s">
        <v>31</v>
      </c>
      <c r="C7" s="116" t="n">
        <v>25</v>
      </c>
      <c r="D7" s="118"/>
      <c r="E7" s="118" t="n">
        <v>25</v>
      </c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MJ7" s="0"/>
    </row>
    <row r="8" s="111" customFormat="true" ht="12.8" hidden="false" customHeight="true" outlineLevel="0" collapsed="false">
      <c r="A8" s="115" t="s">
        <v>33</v>
      </c>
      <c r="B8" s="115"/>
      <c r="C8" s="116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MJ8" s="0"/>
    </row>
    <row r="9" s="111" customFormat="true" ht="12.8" hidden="false" customHeight="false" outlineLevel="0" collapsed="false">
      <c r="A9" s="126" t="s">
        <v>64</v>
      </c>
      <c r="B9" s="127" t="s">
        <v>217</v>
      </c>
      <c r="C9" s="126" t="n">
        <v>150</v>
      </c>
      <c r="D9" s="128"/>
      <c r="E9" s="128"/>
      <c r="F9" s="128"/>
      <c r="G9" s="128"/>
      <c r="H9" s="128"/>
      <c r="I9" s="128"/>
      <c r="J9" s="128"/>
      <c r="K9" s="128" t="n">
        <v>150</v>
      </c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9"/>
    </row>
    <row r="10" s="111" customFormat="true" ht="14.9" hidden="false" customHeight="true" outlineLevel="0" collapsed="false">
      <c r="A10" s="115" t="s">
        <v>37</v>
      </c>
      <c r="B10" s="115"/>
      <c r="C10" s="130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MJ10" s="0"/>
    </row>
    <row r="11" s="111" customFormat="true" ht="20.1" hidden="false" customHeight="true" outlineLevel="0" collapsed="false">
      <c r="A11" s="122" t="n">
        <v>70</v>
      </c>
      <c r="B11" s="131" t="s">
        <v>38</v>
      </c>
      <c r="C11" s="130" t="n">
        <v>50</v>
      </c>
      <c r="D11" s="118"/>
      <c r="E11" s="118"/>
      <c r="F11" s="118"/>
      <c r="G11" s="118"/>
      <c r="H11" s="118"/>
      <c r="I11" s="118"/>
      <c r="J11" s="118" t="n">
        <v>50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MJ11" s="0"/>
    </row>
    <row r="12" s="111" customFormat="true" ht="20.85" hidden="false" customHeight="true" outlineLevel="0" collapsed="false">
      <c r="A12" s="122" t="n">
        <v>101</v>
      </c>
      <c r="B12" s="132" t="s">
        <v>40</v>
      </c>
      <c r="C12" s="130" t="n">
        <v>180</v>
      </c>
      <c r="D12" s="118"/>
      <c r="E12" s="118"/>
      <c r="F12" s="118"/>
      <c r="G12" s="118" t="n">
        <v>6</v>
      </c>
      <c r="H12" s="118"/>
      <c r="I12" s="118" t="n">
        <v>54</v>
      </c>
      <c r="J12" s="118" t="n">
        <v>14.4</v>
      </c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 t="n">
        <v>1.8</v>
      </c>
      <c r="W12" s="118"/>
      <c r="X12" s="118"/>
      <c r="Y12" s="118"/>
      <c r="Z12" s="118"/>
      <c r="AA12" s="118"/>
      <c r="AB12" s="118"/>
      <c r="AC12" s="118"/>
      <c r="AD12" s="118"/>
      <c r="AE12" s="118"/>
      <c r="AF12" s="133" t="n">
        <v>4.5</v>
      </c>
      <c r="AMJ12" s="0"/>
    </row>
    <row r="13" s="137" customFormat="true" ht="12.8" hidden="false" customHeight="false" outlineLevel="0" collapsed="false">
      <c r="A13" s="122" t="n">
        <v>268</v>
      </c>
      <c r="B13" s="134" t="s">
        <v>41</v>
      </c>
      <c r="C13" s="122" t="n">
        <v>70</v>
      </c>
      <c r="D13" s="118"/>
      <c r="E13" s="135" t="n">
        <v>19.6</v>
      </c>
      <c r="F13" s="135"/>
      <c r="G13" s="135"/>
      <c r="H13" s="135"/>
      <c r="I13" s="135"/>
      <c r="J13" s="135"/>
      <c r="K13" s="135"/>
      <c r="L13" s="135"/>
      <c r="M13" s="135"/>
      <c r="N13" s="135" t="n">
        <v>51.8</v>
      </c>
      <c r="O13" s="135"/>
      <c r="P13" s="135"/>
      <c r="Q13" s="135"/>
      <c r="R13" s="135" t="n">
        <v>16.8</v>
      </c>
      <c r="S13" s="135"/>
      <c r="T13" s="135"/>
      <c r="U13" s="135"/>
      <c r="V13" s="135"/>
      <c r="W13" s="135" t="n">
        <v>4</v>
      </c>
      <c r="X13" s="135"/>
      <c r="Y13" s="135"/>
      <c r="Z13" s="135"/>
      <c r="AA13" s="135"/>
      <c r="AB13" s="135"/>
      <c r="AC13" s="135"/>
      <c r="AD13" s="135"/>
      <c r="AE13" s="135"/>
      <c r="AF13" s="118"/>
      <c r="AG13" s="136"/>
    </row>
    <row r="14" s="111" customFormat="true" ht="12.8" hidden="false" customHeight="false" outlineLevel="0" collapsed="false">
      <c r="A14" s="122" t="n">
        <v>321</v>
      </c>
      <c r="B14" s="134" t="s">
        <v>218</v>
      </c>
      <c r="C14" s="116" t="n">
        <v>50</v>
      </c>
      <c r="D14" s="118"/>
      <c r="E14" s="118"/>
      <c r="F14" s="118" t="n">
        <v>0.58</v>
      </c>
      <c r="G14" s="118"/>
      <c r="H14" s="118"/>
      <c r="I14" s="118"/>
      <c r="J14" s="118" t="n">
        <v>63.3</v>
      </c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 t="n">
        <v>1.8</v>
      </c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MJ14" s="0"/>
    </row>
    <row r="15" s="111" customFormat="true" ht="12.75" hidden="false" customHeight="true" outlineLevel="0" collapsed="false">
      <c r="A15" s="116" t="n">
        <v>303</v>
      </c>
      <c r="B15" s="138" t="s">
        <v>145</v>
      </c>
      <c r="C15" s="116" t="n">
        <v>100</v>
      </c>
      <c r="D15" s="118"/>
      <c r="E15" s="118"/>
      <c r="F15" s="118"/>
      <c r="G15" s="118" t="n">
        <v>24</v>
      </c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 t="n">
        <v>3</v>
      </c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MJ15" s="0"/>
    </row>
    <row r="16" s="111" customFormat="true" ht="12.8" hidden="false" customHeight="false" outlineLevel="0" collapsed="false">
      <c r="A16" s="122" t="n">
        <v>349</v>
      </c>
      <c r="B16" s="134" t="s">
        <v>45</v>
      </c>
      <c r="C16" s="116" t="n">
        <v>180</v>
      </c>
      <c r="D16" s="118"/>
      <c r="E16" s="118"/>
      <c r="F16" s="118"/>
      <c r="G16" s="118"/>
      <c r="H16" s="118"/>
      <c r="I16" s="118"/>
      <c r="J16" s="118"/>
      <c r="K16" s="118"/>
      <c r="L16" s="118" t="n">
        <v>18</v>
      </c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 t="n">
        <v>9</v>
      </c>
      <c r="Z16" s="118"/>
      <c r="AA16" s="118"/>
      <c r="AB16" s="118"/>
      <c r="AC16" s="118"/>
      <c r="AD16" s="118"/>
      <c r="AE16" s="118"/>
      <c r="AF16" s="118"/>
      <c r="AMJ16" s="0"/>
    </row>
    <row r="17" s="111" customFormat="true" ht="12.8" hidden="false" customHeight="false" outlineLevel="0" collapsed="false">
      <c r="A17" s="116" t="s">
        <v>30</v>
      </c>
      <c r="B17" s="125" t="s">
        <v>31</v>
      </c>
      <c r="C17" s="116" t="n">
        <v>25</v>
      </c>
      <c r="D17" s="118"/>
      <c r="E17" s="118" t="n">
        <v>25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MJ17" s="0"/>
    </row>
    <row r="18" s="111" customFormat="true" ht="12.8" hidden="false" customHeight="false" outlineLevel="0" collapsed="false">
      <c r="A18" s="116" t="s">
        <v>30</v>
      </c>
      <c r="B18" s="134" t="s">
        <v>46</v>
      </c>
      <c r="C18" s="116" t="n">
        <v>35</v>
      </c>
      <c r="D18" s="118" t="n">
        <v>35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MJ18" s="0"/>
    </row>
    <row r="19" s="111" customFormat="true" ht="12.8" hidden="false" customHeight="true" outlineLevel="0" collapsed="false">
      <c r="A19" s="115" t="s">
        <v>219</v>
      </c>
      <c r="B19" s="115"/>
      <c r="C19" s="116"/>
      <c r="D19" s="118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18"/>
      <c r="AMJ19" s="0"/>
    </row>
    <row r="20" s="111" customFormat="true" ht="12.8" hidden="false" customHeight="false" outlineLevel="0" collapsed="false">
      <c r="A20" s="116"/>
      <c r="B20" s="139"/>
      <c r="C20" s="116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MJ20" s="0"/>
    </row>
    <row r="21" s="111" customFormat="true" ht="17.15" hidden="false" customHeight="true" outlineLevel="0" collapsed="false">
      <c r="A21" s="130" t="n">
        <v>401</v>
      </c>
      <c r="B21" s="140" t="s">
        <v>49</v>
      </c>
      <c r="C21" s="130" t="s">
        <v>220</v>
      </c>
      <c r="D21" s="118"/>
      <c r="E21" s="118"/>
      <c r="F21" s="118" t="n">
        <v>85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 t="n">
        <v>150.7</v>
      </c>
      <c r="S21" s="118"/>
      <c r="T21" s="118"/>
      <c r="U21" s="118"/>
      <c r="V21" s="118"/>
      <c r="W21" s="118" t="n">
        <v>8</v>
      </c>
      <c r="X21" s="124" t="n">
        <v>0.1</v>
      </c>
      <c r="Y21" s="124" t="n">
        <v>3</v>
      </c>
      <c r="Z21" s="118"/>
      <c r="AA21" s="118"/>
      <c r="AB21" s="118" t="n">
        <v>1.4</v>
      </c>
      <c r="AC21" s="118"/>
      <c r="AD21" s="118"/>
      <c r="AE21" s="118"/>
      <c r="AF21" s="118"/>
      <c r="AG21" s="136"/>
    </row>
    <row r="22" s="111" customFormat="true" ht="19.4" hidden="false" customHeight="false" outlineLevel="0" collapsed="false">
      <c r="A22" s="122" t="s">
        <v>30</v>
      </c>
      <c r="B22" s="123" t="s">
        <v>50</v>
      </c>
      <c r="C22" s="116" t="n">
        <v>180</v>
      </c>
      <c r="D22" s="118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 t="n">
        <v>180</v>
      </c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18"/>
      <c r="AMJ22" s="0"/>
    </row>
    <row r="23" s="111" customFormat="true" ht="12.8" hidden="false" customHeight="false" outlineLevel="0" collapsed="false">
      <c r="A23" s="116"/>
      <c r="B23" s="125"/>
      <c r="C23" s="116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MJ23" s="0"/>
    </row>
    <row r="24" s="111" customFormat="true" ht="12.8" hidden="false" customHeight="false" outlineLevel="0" collapsed="false">
      <c r="A24" s="122"/>
      <c r="B24" s="125"/>
      <c r="C24" s="130"/>
      <c r="D24" s="118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18"/>
      <c r="AMJ24" s="0"/>
    </row>
    <row r="25" s="111" customFormat="true" ht="12.8" hidden="false" customHeight="false" outlineLevel="0" collapsed="false">
      <c r="A25" s="141"/>
      <c r="B25" s="142" t="s">
        <v>221</v>
      </c>
      <c r="C25" s="143"/>
      <c r="D25" s="144" t="n">
        <f aca="false">D23+D22+D21+D20+D19+D18+D17+D16+D14+D13+D12+D11+D10+D9+D8+D7+D6+D5+D4+D24+D15</f>
        <v>35</v>
      </c>
      <c r="E25" s="144" t="n">
        <f aca="false">E23+E22+E21+E20+E19+E18+E17+E16+E14+E13+E12+E11+E10+E9+E8+E7+E6+E5+E4+E24+E15</f>
        <v>69.6</v>
      </c>
      <c r="F25" s="144" t="n">
        <f aca="false">F23+F22+F21+F20+F19+F18+F17+F16+F14+F13+F12+F11+F10+F9+F8+F7+F6+F5+F4+F24+F15</f>
        <v>85.58</v>
      </c>
      <c r="G25" s="144" t="n">
        <f aca="false">G23+G22+G21+G20+G19+G18+G17+G16+G14+G13+G12+G11+G10+G9+G8+G7+G6+G5+G4+G24+G15</f>
        <v>58</v>
      </c>
      <c r="H25" s="144" t="n">
        <f aca="false">H23+H22+H21+H20+H19+H18+H17+H16+H14+H13+H12+H11+H10+H9+H8+H7+H6+H5+H4+H24+H15</f>
        <v>0</v>
      </c>
      <c r="I25" s="144" t="n">
        <f aca="false">I23+I22+I21+I20+I19+I18+I17+I16+I14+I13+I12+I11+I10+I9+I8+I7+I6+I5+I4+I24+I15</f>
        <v>54</v>
      </c>
      <c r="J25" s="144" t="n">
        <f aca="false">J23+J22+J21+J20+J19+J18+J17+J16+J14+J13+J12+J11+J10+J9+J8+J7+J6+J5+J4+J24+J15</f>
        <v>127.7</v>
      </c>
      <c r="K25" s="144" t="n">
        <f aca="false">K23+K22+K21+K20+K19+K18+K17+K16+K14+K13+K12+K11+K10+K9+K8+K7+K6+K5+K4+K24+K15</f>
        <v>150</v>
      </c>
      <c r="L25" s="144" t="n">
        <f aca="false">L23+L22+L21+L20+L19+L18+L17+L16+L14+L13+L12+L11+L10+L9+L8+L7+L6+L5+L4+L24+L15</f>
        <v>18</v>
      </c>
      <c r="M25" s="144" t="n">
        <f aca="false">M23+M22+M21+M20+M19+M18+M17+M16+M14+M13+M12+M11+M10+M9+M8+M7+M6+M5+M4+M24+M15</f>
        <v>0</v>
      </c>
      <c r="N25" s="144" t="n">
        <f aca="false">N23+N22+N21+N20+N19+N18+N17+N16+N14+N13+N12+N11+N10+N9+N8+N7+N6+N5+N4+N24+N15</f>
        <v>51.8</v>
      </c>
      <c r="O25" s="144" t="n">
        <f aca="false">O23+O22+O21+O20+O19+O18+O17+O16+O14+O13+O12+O11+O10+O9+O8+O7+O6+O5+O4+O24+O15</f>
        <v>0</v>
      </c>
      <c r="P25" s="144" t="n">
        <f aca="false">P23+P22+P21+P20+P19+P18+P17+P16+P14+P13+P12+P11+P10+P9+P8+P7+P6+P5+P4+P24+P15</f>
        <v>0</v>
      </c>
      <c r="Q25" s="144" t="n">
        <f aca="false">Q23+Q22+Q21+Q20+Q19+Q18+Q17+Q16+Q14+Q13+Q12+Q11+Q10+Q9+Q8+Q7+Q6+Q5+Q4+Q24+Q15</f>
        <v>0</v>
      </c>
      <c r="R25" s="144" t="n">
        <f aca="false">R23+R22+R21+R20+R19+R18+R17+R16+R14+R13+R12+R11+R10+R9+R8+R7+R6+R5+R4+R24+R15</f>
        <v>473.9</v>
      </c>
      <c r="S25" s="144" t="n">
        <f aca="false">S23+S22+S21+S20+S19+S18+S17+S16+S14+S13+S12+S11+S10+S9+S8+S7+S6+S5+S4+S24+S15</f>
        <v>0</v>
      </c>
      <c r="T25" s="144" t="n">
        <f aca="false">T23+T22+T21+T20+T19+T18+T17+T16+T14+T13+T12+T11+T10+T9+T8+T7+T6+T5+T4+T24+T15</f>
        <v>0</v>
      </c>
      <c r="U25" s="144" t="n">
        <f aca="false">U23+U22+U21+U20+U19+U18+U17+U16+U14+U13+U12+U11+U10+U9+U8+U7+U6+U5+U4+U24+U15</f>
        <v>0</v>
      </c>
      <c r="V25" s="144" t="n">
        <f aca="false">V23+V22+V21+V20+V19+V18+V17+V16+V14+V13+V12+V11+V10+V9+V8+V7+V6+V5+V4+V24+V15</f>
        <v>11.6</v>
      </c>
      <c r="W25" s="144" t="n">
        <f aca="false">W23+W22+W21+W20+W19+W18+W17+W16+W14+W13+W12+W11+W10+W9+W8+W7+W6+W5+W4+W24+W15</f>
        <v>12</v>
      </c>
      <c r="X25" s="144" t="n">
        <f aca="false">X23+X22+X21+X20+X19+X18+X17+X16+X14+X13+X12+X11+X10+X9+X8+X7+X6+X5+X4+X24+X15</f>
        <v>1.1</v>
      </c>
      <c r="Y25" s="144" t="n">
        <f aca="false">Y23+Y22+Y21+Y20+Y19+Y18+Y17+Y16+Y14+Y13+Y12+Y11+Y10+Y9+Y8+Y7+Y6+Y5+Y4+Y24+Y15</f>
        <v>26.8</v>
      </c>
      <c r="Z25" s="144" t="n">
        <f aca="false">Z23+Z22+Z21+Z20+Z19+Z18+Z17+Z16+Z14+Z13+Z12+Z11+Z10+Z9+Z8+Z7+Z6+Z5+Z4+Z24+Z15</f>
        <v>0</v>
      </c>
      <c r="AA25" s="144" t="n">
        <f aca="false">AA23+AA22+AA21+AA20+AA19+AA18+AA17+AA16+AA14+AA13+AA12+AA11+AA10+AA9+AA8+AA7+AA6+AA5+AA4+AA24+AA15</f>
        <v>0.66</v>
      </c>
      <c r="AB25" s="144" t="n">
        <f aca="false">AB23+AB22+AB21+AB20+AB19+AB18+AB17+AB16+AB14+AB13+AB12+AB11+AB10+AB9+AB8+AB7+AB6+AB5+AB4+AB24+AB15</f>
        <v>1.4</v>
      </c>
      <c r="AC25" s="144" t="n">
        <f aca="false">AC23+AC22+AC21+AC20+AC19+AC18+AC17+AC16+AC14+AC13+AC12+AC11+AC10+AC9+AC8+AC7+AC6+AC5+AC4+AC24+AC15</f>
        <v>0</v>
      </c>
      <c r="AD25" s="144" t="n">
        <f aca="false">AD23+AD22+AD21+AD20+AD19+AD18+AD17+AD16+AD14+AD13+AD12+AD11+AD10+AD9+AD8+AD7+AD6+AD5+AD4+AD24+AD15</f>
        <v>0</v>
      </c>
      <c r="AE25" s="144" t="n">
        <f aca="false">AE23+AE22+AE21+AE20+AE19+AE18+AE17+AE16+AE14+AE13+AE12+AE11+AE10+AE9+AE8+AE7+AE6+AE5+AE4+AE24+AE15</f>
        <v>0</v>
      </c>
      <c r="AF25" s="144" t="n">
        <f aca="false">AF23+AF22+AF21+AF20+AF19+AF18+AF17+AF16+AF14+AF13+AF12+AF11+AF10+AF9+AF8+AF7+AF6+AF5+AF4+AF24+AF15</f>
        <v>4.5</v>
      </c>
      <c r="AMJ25" s="0"/>
    </row>
    <row r="26" s="111" customFormat="true" ht="11.25" hidden="false" customHeight="true" outlineLevel="0" collapsed="false">
      <c r="A26" s="112" t="s">
        <v>222</v>
      </c>
      <c r="B26" s="112"/>
      <c r="C26" s="113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MJ26" s="0"/>
    </row>
    <row r="27" s="111" customFormat="true" ht="17.25" hidden="false" customHeight="true" outlineLevel="0" collapsed="false">
      <c r="A27" s="115" t="s">
        <v>23</v>
      </c>
      <c r="B27" s="115"/>
      <c r="C27" s="116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8"/>
      <c r="AMJ27" s="0"/>
    </row>
    <row r="28" s="111" customFormat="true" ht="17.25" hidden="false" customHeight="true" outlineLevel="0" collapsed="false">
      <c r="A28" s="116" t="n">
        <v>59</v>
      </c>
      <c r="B28" s="139" t="s">
        <v>55</v>
      </c>
      <c r="C28" s="116" t="n">
        <v>50</v>
      </c>
      <c r="D28" s="117"/>
      <c r="E28" s="117"/>
      <c r="F28" s="117"/>
      <c r="G28" s="117"/>
      <c r="H28" s="117"/>
      <c r="I28" s="117"/>
      <c r="J28" s="117" t="n">
        <v>37.5</v>
      </c>
      <c r="K28" s="117" t="n">
        <v>12.5</v>
      </c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 t="n">
        <v>0.5</v>
      </c>
      <c r="Z28" s="117"/>
      <c r="AA28" s="117"/>
      <c r="AB28" s="117"/>
      <c r="AC28" s="117"/>
      <c r="AD28" s="117"/>
      <c r="AE28" s="117"/>
      <c r="AF28" s="118"/>
      <c r="AMJ28" s="0"/>
    </row>
    <row r="29" s="111" customFormat="true" ht="23.25" hidden="false" customHeight="true" outlineLevel="0" collapsed="false">
      <c r="A29" s="116" t="n">
        <v>528</v>
      </c>
      <c r="B29" s="138" t="s">
        <v>58</v>
      </c>
      <c r="C29" s="116" t="n">
        <v>150</v>
      </c>
      <c r="D29" s="118"/>
      <c r="E29" s="118"/>
      <c r="F29" s="118"/>
      <c r="G29" s="118" t="n">
        <v>25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 t="n">
        <v>120</v>
      </c>
      <c r="S29" s="118"/>
      <c r="T29" s="118"/>
      <c r="U29" s="118"/>
      <c r="V29" s="118" t="n">
        <v>5</v>
      </c>
      <c r="W29" s="118"/>
      <c r="X29" s="118"/>
      <c r="Y29" s="118" t="n">
        <v>4</v>
      </c>
      <c r="Z29" s="118"/>
      <c r="AA29" s="118"/>
      <c r="AB29" s="118"/>
      <c r="AC29" s="118"/>
      <c r="AD29" s="118"/>
      <c r="AE29" s="118"/>
      <c r="AF29" s="118"/>
      <c r="AMJ29" s="0"/>
    </row>
    <row r="30" s="111" customFormat="true" ht="12.8" hidden="false" customHeight="false" outlineLevel="0" collapsed="false">
      <c r="A30" s="122" t="n">
        <v>382</v>
      </c>
      <c r="B30" s="123" t="s">
        <v>60</v>
      </c>
      <c r="C30" s="116" t="n">
        <v>180</v>
      </c>
      <c r="D30" s="118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 t="n">
        <v>180</v>
      </c>
      <c r="S30" s="135"/>
      <c r="T30" s="135"/>
      <c r="U30" s="135"/>
      <c r="V30" s="135"/>
      <c r="W30" s="135"/>
      <c r="X30" s="135"/>
      <c r="Y30" s="135" t="n">
        <v>7</v>
      </c>
      <c r="Z30" s="135"/>
      <c r="AA30" s="135"/>
      <c r="AB30" s="135"/>
      <c r="AC30" s="135" t="n">
        <v>3</v>
      </c>
      <c r="AD30" s="135"/>
      <c r="AE30" s="135"/>
      <c r="AF30" s="118"/>
      <c r="AMJ30" s="0"/>
    </row>
    <row r="31" s="111" customFormat="true" ht="12.8" hidden="false" customHeight="false" outlineLevel="0" collapsed="false">
      <c r="A31" s="122" t="n">
        <v>14</v>
      </c>
      <c r="B31" s="123" t="s">
        <v>223</v>
      </c>
      <c r="C31" s="116" t="n">
        <v>10</v>
      </c>
      <c r="D31" s="118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 t="n">
        <v>10</v>
      </c>
      <c r="W31" s="135"/>
      <c r="X31" s="135"/>
      <c r="Y31" s="135"/>
      <c r="Z31" s="135"/>
      <c r="AA31" s="135"/>
      <c r="AB31" s="135"/>
      <c r="AC31" s="135"/>
      <c r="AD31" s="135"/>
      <c r="AE31" s="135"/>
      <c r="AF31" s="118"/>
      <c r="AMJ31" s="0"/>
    </row>
    <row r="32" s="111" customFormat="true" ht="12.8" hidden="false" customHeight="false" outlineLevel="0" collapsed="false">
      <c r="A32" s="116" t="s">
        <v>30</v>
      </c>
      <c r="B32" s="125" t="s">
        <v>31</v>
      </c>
      <c r="C32" s="116" t="n">
        <v>25</v>
      </c>
      <c r="D32" s="118"/>
      <c r="E32" s="118" t="n">
        <v>25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MJ32" s="0"/>
    </row>
    <row r="33" s="111" customFormat="true" ht="12.8" hidden="false" customHeight="false" outlineLevel="0" collapsed="false">
      <c r="A33" s="116"/>
      <c r="B33" s="125"/>
      <c r="C33" s="116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MJ33" s="0"/>
    </row>
    <row r="34" s="111" customFormat="true" ht="15.65" hidden="false" customHeight="true" outlineLevel="0" collapsed="false">
      <c r="A34" s="115" t="s">
        <v>33</v>
      </c>
      <c r="B34" s="115"/>
      <c r="C34" s="116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MJ34" s="0"/>
    </row>
    <row r="35" s="111" customFormat="true" ht="19.4" hidden="false" customHeight="false" outlineLevel="0" collapsed="false">
      <c r="A35" s="126" t="s">
        <v>224</v>
      </c>
      <c r="B35" s="127" t="s">
        <v>63</v>
      </c>
      <c r="C35" s="146" t="n">
        <v>120</v>
      </c>
      <c r="D35" s="128"/>
      <c r="E35" s="128"/>
      <c r="F35" s="128"/>
      <c r="G35" s="128"/>
      <c r="H35" s="128"/>
      <c r="I35" s="128"/>
      <c r="J35" s="128" t="n">
        <v>120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9"/>
    </row>
    <row r="36" s="111" customFormat="true" ht="12.8" hidden="false" customHeight="false" outlineLevel="0" collapsed="false">
      <c r="A36" s="126" t="s">
        <v>64</v>
      </c>
      <c r="B36" s="127" t="s">
        <v>217</v>
      </c>
      <c r="C36" s="126" t="n">
        <v>50</v>
      </c>
      <c r="D36" s="128"/>
      <c r="E36" s="128"/>
      <c r="F36" s="128"/>
      <c r="G36" s="128"/>
      <c r="H36" s="128"/>
      <c r="I36" s="128"/>
      <c r="J36" s="128"/>
      <c r="K36" s="128" t="n">
        <v>50</v>
      </c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9"/>
    </row>
    <row r="37" s="111" customFormat="true" ht="16.4" hidden="false" customHeight="true" outlineLevel="0" collapsed="false">
      <c r="A37" s="115" t="s">
        <v>37</v>
      </c>
      <c r="B37" s="115"/>
      <c r="C37" s="11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MJ37" s="0"/>
    </row>
    <row r="38" s="111" customFormat="true" ht="20.1" hidden="false" customHeight="true" outlineLevel="0" collapsed="false">
      <c r="A38" s="122" t="n">
        <v>70</v>
      </c>
      <c r="B38" s="131" t="s">
        <v>66</v>
      </c>
      <c r="C38" s="130" t="n">
        <v>50</v>
      </c>
      <c r="D38" s="118"/>
      <c r="E38" s="118"/>
      <c r="F38" s="118"/>
      <c r="G38" s="118"/>
      <c r="H38" s="118"/>
      <c r="I38" s="118"/>
      <c r="J38" s="118" t="n">
        <v>50</v>
      </c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MJ38" s="0"/>
    </row>
    <row r="39" s="147" customFormat="true" ht="19.4" hidden="false" customHeight="false" outlineLevel="0" collapsed="false">
      <c r="A39" s="122" t="n">
        <v>103</v>
      </c>
      <c r="B39" s="125" t="s">
        <v>67</v>
      </c>
      <c r="C39" s="122" t="n">
        <v>180</v>
      </c>
      <c r="D39" s="118"/>
      <c r="E39" s="118"/>
      <c r="F39" s="118"/>
      <c r="G39" s="118"/>
      <c r="H39" s="118" t="n">
        <v>7.2</v>
      </c>
      <c r="I39" s="118" t="n">
        <v>54</v>
      </c>
      <c r="J39" s="118" t="n">
        <v>14.4</v>
      </c>
      <c r="K39" s="118"/>
      <c r="L39" s="118"/>
      <c r="M39" s="118"/>
      <c r="N39" s="118"/>
      <c r="O39" s="118"/>
      <c r="P39" s="118" t="n">
        <v>36</v>
      </c>
      <c r="Q39" s="118"/>
      <c r="R39" s="118"/>
      <c r="S39" s="118"/>
      <c r="T39" s="118"/>
      <c r="U39" s="118"/>
      <c r="V39" s="118" t="n">
        <v>1.6</v>
      </c>
      <c r="W39" s="118"/>
      <c r="X39" s="118"/>
      <c r="Y39" s="118"/>
      <c r="Z39" s="118"/>
      <c r="AA39" s="118"/>
      <c r="AB39" s="118"/>
      <c r="AC39" s="118"/>
      <c r="AD39" s="118"/>
      <c r="AE39" s="118"/>
      <c r="AF39" s="133" t="n">
        <v>4.5</v>
      </c>
      <c r="AG39" s="136"/>
    </row>
    <row r="40" s="111" customFormat="true" ht="12.75" hidden="false" customHeight="true" outlineLevel="0" collapsed="false">
      <c r="A40" s="116" t="n">
        <v>254</v>
      </c>
      <c r="B40" s="125" t="s">
        <v>68</v>
      </c>
      <c r="C40" s="116" t="n">
        <v>80</v>
      </c>
      <c r="D40" s="118"/>
      <c r="E40" s="135"/>
      <c r="F40" s="135" t="n">
        <v>4.5</v>
      </c>
      <c r="G40" s="135"/>
      <c r="H40" s="135"/>
      <c r="I40" s="135"/>
      <c r="J40" s="135"/>
      <c r="K40" s="135"/>
      <c r="L40" s="135"/>
      <c r="M40" s="135"/>
      <c r="N40" s="135"/>
      <c r="O40" s="135" t="n">
        <v>106.5</v>
      </c>
      <c r="P40" s="135"/>
      <c r="Q40" s="135"/>
      <c r="R40" s="135"/>
      <c r="S40" s="135"/>
      <c r="T40" s="135"/>
      <c r="U40" s="135"/>
      <c r="V40" s="135" t="n">
        <v>5</v>
      </c>
      <c r="W40" s="118" t="n">
        <v>8</v>
      </c>
      <c r="X40" s="135"/>
      <c r="Y40" s="135"/>
      <c r="Z40" s="135"/>
      <c r="AA40" s="135"/>
      <c r="AB40" s="135"/>
      <c r="AC40" s="135"/>
      <c r="AD40" s="135"/>
      <c r="AE40" s="135"/>
      <c r="AF40" s="118"/>
      <c r="AMJ40" s="0"/>
    </row>
    <row r="41" s="111" customFormat="true" ht="12.75" hidden="false" customHeight="true" outlineLevel="0" collapsed="false">
      <c r="A41" s="122" t="n">
        <v>143</v>
      </c>
      <c r="B41" s="134" t="s">
        <v>69</v>
      </c>
      <c r="C41" s="116" t="n">
        <v>130</v>
      </c>
      <c r="D41" s="118"/>
      <c r="E41" s="135"/>
      <c r="F41" s="135" t="n">
        <v>3</v>
      </c>
      <c r="G41" s="135"/>
      <c r="H41" s="135"/>
      <c r="I41" s="135" t="n">
        <v>41.4</v>
      </c>
      <c r="J41" s="135" t="n">
        <v>78.4</v>
      </c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 t="n">
        <v>9.5</v>
      </c>
      <c r="V41" s="135"/>
      <c r="W41" s="135" t="n">
        <v>5</v>
      </c>
      <c r="X41" s="135"/>
      <c r="Y41" s="135"/>
      <c r="Z41" s="135"/>
      <c r="AA41" s="135"/>
      <c r="AB41" s="135"/>
      <c r="AC41" s="135"/>
      <c r="AD41" s="135"/>
      <c r="AE41" s="135"/>
      <c r="AF41" s="118"/>
      <c r="AMJ41" s="0"/>
    </row>
    <row r="42" s="111" customFormat="true" ht="19.4" hidden="false" customHeight="false" outlineLevel="0" collapsed="false">
      <c r="A42" s="122" t="s">
        <v>225</v>
      </c>
      <c r="B42" s="125" t="s">
        <v>71</v>
      </c>
      <c r="C42" s="116" t="n">
        <v>180</v>
      </c>
      <c r="D42" s="118"/>
      <c r="E42" s="118"/>
      <c r="F42" s="118"/>
      <c r="G42" s="118"/>
      <c r="H42" s="118"/>
      <c r="I42" s="118"/>
      <c r="J42" s="118"/>
      <c r="K42" s="118" t="n">
        <v>36</v>
      </c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 t="n">
        <v>9.6</v>
      </c>
      <c r="Z42" s="118"/>
      <c r="AA42" s="118"/>
      <c r="AB42" s="118"/>
      <c r="AC42" s="118"/>
      <c r="AD42" s="118"/>
      <c r="AE42" s="118"/>
      <c r="AF42" s="118"/>
      <c r="AMJ42" s="0"/>
    </row>
    <row r="43" s="111" customFormat="true" ht="12.8" hidden="false" customHeight="false" outlineLevel="0" collapsed="false">
      <c r="A43" s="116" t="s">
        <v>30</v>
      </c>
      <c r="B43" s="125" t="s">
        <v>31</v>
      </c>
      <c r="C43" s="116" t="n">
        <v>25</v>
      </c>
      <c r="D43" s="118"/>
      <c r="E43" s="118" t="n">
        <v>25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MJ43" s="0"/>
    </row>
    <row r="44" s="111" customFormat="true" ht="12.8" hidden="false" customHeight="false" outlineLevel="0" collapsed="false">
      <c r="A44" s="116" t="s">
        <v>30</v>
      </c>
      <c r="B44" s="134" t="s">
        <v>46</v>
      </c>
      <c r="C44" s="116" t="n">
        <v>35</v>
      </c>
      <c r="D44" s="118" t="n">
        <v>35</v>
      </c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MJ44" s="0"/>
    </row>
    <row r="45" s="111" customFormat="true" ht="15.65" hidden="false" customHeight="true" outlineLevel="0" collapsed="false">
      <c r="A45" s="115" t="s">
        <v>219</v>
      </c>
      <c r="B45" s="115"/>
      <c r="C45" s="116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MJ45" s="0"/>
    </row>
    <row r="46" s="111" customFormat="true" ht="12.8" hidden="false" customHeight="false" outlineLevel="0" collapsed="false">
      <c r="A46" s="116" t="n">
        <v>47</v>
      </c>
      <c r="B46" s="134" t="s">
        <v>72</v>
      </c>
      <c r="C46" s="116" t="n">
        <v>60</v>
      </c>
      <c r="D46" s="118"/>
      <c r="E46" s="118"/>
      <c r="F46" s="118"/>
      <c r="G46" s="118"/>
      <c r="H46" s="118"/>
      <c r="I46" s="118"/>
      <c r="J46" s="118" t="n">
        <v>54.6</v>
      </c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 t="n">
        <v>3</v>
      </c>
      <c r="X46" s="118"/>
      <c r="Y46" s="118" t="n">
        <v>2.5</v>
      </c>
      <c r="Z46" s="118"/>
      <c r="AA46" s="118"/>
      <c r="AB46" s="118"/>
      <c r="AC46" s="118"/>
      <c r="AD46" s="118"/>
      <c r="AE46" s="118"/>
      <c r="AF46" s="118"/>
      <c r="AMJ46" s="0"/>
    </row>
    <row r="47" s="111" customFormat="true" ht="12.8" hidden="false" customHeight="false" outlineLevel="0" collapsed="false">
      <c r="A47" s="120" t="n">
        <v>231</v>
      </c>
      <c r="B47" s="121" t="s">
        <v>226</v>
      </c>
      <c r="C47" s="148" t="n">
        <v>80</v>
      </c>
      <c r="D47" s="149"/>
      <c r="E47" s="149"/>
      <c r="F47" s="149" t="n">
        <v>4.9</v>
      </c>
      <c r="G47" s="149"/>
      <c r="H47" s="149"/>
      <c r="I47" s="149"/>
      <c r="J47" s="149" t="n">
        <v>37</v>
      </c>
      <c r="K47" s="149"/>
      <c r="L47" s="149"/>
      <c r="M47" s="149"/>
      <c r="N47" s="149"/>
      <c r="O47" s="149"/>
      <c r="P47" s="149"/>
      <c r="Q47" s="149" t="n">
        <v>71.3</v>
      </c>
      <c r="R47" s="149"/>
      <c r="S47" s="149"/>
      <c r="T47" s="149"/>
      <c r="U47" s="149"/>
      <c r="V47" s="149"/>
      <c r="W47" s="149" t="n">
        <v>5</v>
      </c>
      <c r="X47" s="149"/>
      <c r="Y47" s="149"/>
      <c r="Z47" s="149"/>
      <c r="AA47" s="149"/>
      <c r="AB47" s="149"/>
      <c r="AC47" s="149"/>
      <c r="AD47" s="149"/>
      <c r="AE47" s="149"/>
      <c r="AF47" s="149"/>
      <c r="AG47" s="150"/>
    </row>
    <row r="48" s="111" customFormat="true" ht="12.8" hidden="false" customHeight="false" outlineLevel="0" collapsed="false">
      <c r="A48" s="116" t="n">
        <v>312</v>
      </c>
      <c r="B48" s="139" t="s">
        <v>76</v>
      </c>
      <c r="C48" s="116" t="n">
        <v>150</v>
      </c>
      <c r="D48" s="118"/>
      <c r="E48" s="118"/>
      <c r="F48" s="118"/>
      <c r="G48" s="118"/>
      <c r="H48" s="118"/>
      <c r="I48" s="118" t="n">
        <v>128</v>
      </c>
      <c r="J48" s="118"/>
      <c r="K48" s="118"/>
      <c r="L48" s="118"/>
      <c r="M48" s="118"/>
      <c r="N48" s="118"/>
      <c r="O48" s="118"/>
      <c r="P48" s="118"/>
      <c r="Q48" s="118"/>
      <c r="R48" s="118" t="n">
        <v>22</v>
      </c>
      <c r="S48" s="118"/>
      <c r="T48" s="118"/>
      <c r="U48" s="118"/>
      <c r="V48" s="118" t="n">
        <v>5</v>
      </c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36"/>
    </row>
    <row r="49" s="111" customFormat="true" ht="12.8" hidden="false" customHeight="false" outlineLevel="0" collapsed="false">
      <c r="A49" s="122" t="n">
        <v>377</v>
      </c>
      <c r="B49" s="123" t="s">
        <v>78</v>
      </c>
      <c r="C49" s="116" t="n">
        <v>180</v>
      </c>
      <c r="D49" s="118"/>
      <c r="E49" s="118"/>
      <c r="F49" s="118"/>
      <c r="G49" s="118"/>
      <c r="H49" s="118"/>
      <c r="I49" s="118"/>
      <c r="J49" s="118"/>
      <c r="K49" s="118" t="n">
        <v>6</v>
      </c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 t="n">
        <v>10</v>
      </c>
      <c r="Z49" s="118"/>
      <c r="AA49" s="124" t="n">
        <v>0.66</v>
      </c>
      <c r="AB49" s="118"/>
      <c r="AC49" s="118"/>
      <c r="AD49" s="118"/>
      <c r="AE49" s="118"/>
      <c r="AF49" s="118"/>
      <c r="AMJ49" s="0"/>
    </row>
    <row r="50" s="111" customFormat="true" ht="12.8" hidden="false" customHeight="false" outlineLevel="0" collapsed="false">
      <c r="A50" s="116" t="s">
        <v>30</v>
      </c>
      <c r="B50" s="125" t="s">
        <v>31</v>
      </c>
      <c r="C50" s="116" t="n">
        <v>25</v>
      </c>
      <c r="D50" s="118"/>
      <c r="E50" s="118" t="n">
        <v>25</v>
      </c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MJ50" s="0"/>
    </row>
    <row r="51" s="111" customFormat="true" ht="12.8" hidden="false" customHeight="false" outlineLevel="0" collapsed="false">
      <c r="A51" s="116" t="s">
        <v>30</v>
      </c>
      <c r="B51" s="134" t="s">
        <v>46</v>
      </c>
      <c r="C51" s="116" t="n">
        <v>25</v>
      </c>
      <c r="D51" s="118" t="n">
        <v>25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MJ51" s="0"/>
    </row>
    <row r="52" s="111" customFormat="true" ht="12.8" hidden="false" customHeight="false" outlineLevel="0" collapsed="false">
      <c r="A52" s="116" t="s">
        <v>30</v>
      </c>
      <c r="B52" s="134" t="s">
        <v>227</v>
      </c>
      <c r="C52" s="116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 t="n">
        <v>20</v>
      </c>
      <c r="AA52" s="118"/>
      <c r="AB52" s="118"/>
      <c r="AC52" s="118"/>
      <c r="AD52" s="118"/>
      <c r="AE52" s="118"/>
      <c r="AF52" s="118"/>
      <c r="AMJ52" s="0"/>
    </row>
    <row r="53" s="111" customFormat="true" ht="12.8" hidden="false" customHeight="false" outlineLevel="0" collapsed="false">
      <c r="A53" s="141"/>
      <c r="B53" s="142" t="s">
        <v>221</v>
      </c>
      <c r="C53" s="143"/>
      <c r="D53" s="144" t="n">
        <f aca="false">D51+D50+D49+D48+D47+D46+D45+D44+D43+D42+D41+D40+D39+D38+D37+D35+D34+D32+D31+D30+D29+D28+D52+D33</f>
        <v>60</v>
      </c>
      <c r="E53" s="144" t="n">
        <f aca="false">E51+E50+E49+E48+E47+E46+E45+E44+E43+E42+E41+E40+E39+E38+E37+E35+E34+E32+E31+E30+E29+E28+E52+E33</f>
        <v>75</v>
      </c>
      <c r="F53" s="144" t="n">
        <f aca="false">F51+F50+F49+F48+F47+F46+F45+F44+F43+F42+F41+F40+F39+F38+F37+F35+F34+F32+F31+F30+F29+F28+F52+F33</f>
        <v>12.4</v>
      </c>
      <c r="G53" s="144" t="n">
        <f aca="false">G51+G50+G49+G48+G47+G46+G45+G44+G43+G42+G41+G40+G39+G38+G37+G35+G34+G32+G31+G30+G29+G28+G52+G33</f>
        <v>25</v>
      </c>
      <c r="H53" s="144" t="n">
        <f aca="false">H51+H50+H49+H48+H47+H46+H45+H44+H43+H42+H41+H40+H39+H38+H37+H35+H34+H32+H31+H30+H29+H28+H52+H33</f>
        <v>7.2</v>
      </c>
      <c r="I53" s="144" t="n">
        <f aca="false">I51+I50+I49+I48+I47+I46+I45+I44+I43+I42+I41+I40+I39+I38+I37+I35+I34+I32+I31+I30+I29+I28+I52+I33</f>
        <v>223.4</v>
      </c>
      <c r="J53" s="144" t="n">
        <f aca="false">J51+J50+J49+J48+J47+J46+J45+J44+J43+J42+J41+J40+J39+J38+J37+J35+J34+J32+J31+J30+J29+J28+J52+J33</f>
        <v>391.9</v>
      </c>
      <c r="K53" s="144" t="n">
        <f aca="false">K51+K50+K49+K48+K47+K46+K45+K44+K43+K42+K41+K40+K39+K38+K37+K35+K34+K32+K31+K30+K29+K28+K52+K33</f>
        <v>54.5</v>
      </c>
      <c r="L53" s="144" t="n">
        <f aca="false">L51+L50+L49+L48+L47+L46+L45+L44+L43+L42+L41+L40+L39+L38+L37+L35+L34+L32+L31+L30+L29+L28+L52+L33</f>
        <v>0</v>
      </c>
      <c r="M53" s="144" t="n">
        <f aca="false">M51+M50+M49+M48+M47+M46+M45+M44+M43+M42+M41+M40+M39+M38+M37+M35+M34+M32+M31+M30+M29+M28+M52+M33</f>
        <v>0</v>
      </c>
      <c r="N53" s="144" t="n">
        <f aca="false">N51+N50+N49+N48+N47+N46+N45+N44+N43+N42+N41+N40+N39+N38+N37+N35+N34+N32+N31+N30+N29+N28+N52+N33</f>
        <v>0</v>
      </c>
      <c r="O53" s="144" t="n">
        <f aca="false">O51+O50+O49+O48+O47+O46+O45+O44+O43+O42+O41+O40+O39+O38+O37+O35+O34+O32+O31+O30+O29+O28+O52+O33</f>
        <v>106.5</v>
      </c>
      <c r="P53" s="144" t="n">
        <f aca="false">P51+P50+P49+P48+P47+P46+P45+P44+P43+P42+P41+P40+P39+P38+P37+P35+P34+P32+P31+P30+P29+P28+P52+P33</f>
        <v>36</v>
      </c>
      <c r="Q53" s="144" t="n">
        <f aca="false">Q51+Q50+Q49+Q48+Q47+Q46+Q45+Q44+Q43+Q42+Q41+Q40+Q39+Q38+Q37+Q35+Q34+Q32+Q31+Q30+Q29+Q28+Q52+Q33</f>
        <v>71.3</v>
      </c>
      <c r="R53" s="144" t="n">
        <f aca="false">R51+R50+R49+R48+R47+R46+R45+R44+R43+R42+R41+R40+R39+R38+R37+R35+R34+R32+R31+R30+R29+R28+R52+R33</f>
        <v>322</v>
      </c>
      <c r="S53" s="144" t="n">
        <f aca="false">S51+S50+S49+S48+S47+S46+S45+S44+S43+S42+S41+S40+S39+S38+S37+S35+S34+S32+S31+S30+S29+S28+S52+S33</f>
        <v>0</v>
      </c>
      <c r="T53" s="144" t="n">
        <f aca="false">T51+T50+T49+T48+T47+T46+T45+T44+T43+T42+T41+T40+T39+T38+T37+T35+T34+T32+T31+T30+T29+T28+T52+T33</f>
        <v>0</v>
      </c>
      <c r="U53" s="144" t="n">
        <f aca="false">U51+U50+U49+U48+U47+U46+U45+U44+U43+U42+U41+U40+U39+U38+U37+U35+U34+U32+U31+U30+U29+U28+U52+U33</f>
        <v>9.5</v>
      </c>
      <c r="V53" s="144" t="n">
        <f aca="false">V51+V50+V49+V48+V47+V46+V45+V44+V43+V42+V41+V40+V39+V38+V37+V35+V34+V32+V31+V30+V29+V28+V52+V33</f>
        <v>26.6</v>
      </c>
      <c r="W53" s="144" t="n">
        <f aca="false">W51+W50+W49+W48+W47+W46+W45+W44+W43+W42+W41+W40+W39+W38+W37+W35+W34+W32+W31+W30+W29+W28+W52+W33</f>
        <v>21</v>
      </c>
      <c r="X53" s="144" t="n">
        <f aca="false">X51+X50+X49+X48+X47+X46+X45+X44+X43+X42+X41+X40+X39+X38+X37+X35+X34+X32+X31+X30+X29+X28+X52+X33</f>
        <v>0</v>
      </c>
      <c r="Y53" s="144" t="n">
        <f aca="false">Y51+Y50+Y49+Y48+Y47+Y46+Y45+Y44+Y43+Y42+Y41+Y40+Y39+Y38+Y37+Y35+Y34+Y32+Y31+Y30+Y29+Y28+Y52+Y33</f>
        <v>33.6</v>
      </c>
      <c r="Z53" s="144" t="n">
        <f aca="false">Z51+Z50+Z49+Z48+Z47+Z46+Z45+Z44+Z43+Z42+Z41+Z40+Z39+Z38+Z37+Z35+Z34+Z32+Z31+Z30+Z29+Z28+Z52+Z33</f>
        <v>20</v>
      </c>
      <c r="AA53" s="144" t="n">
        <f aca="false">AA51+AA50+AA49+AA48+AA47+AA46+AA45+AA44+AA43+AA42+AA41+AA40+AA39+AA38+AA37+AA35+AA34+AA32+AA31+AA30+AA29+AA28+AA52+AA33</f>
        <v>0.66</v>
      </c>
      <c r="AB53" s="144" t="n">
        <f aca="false">AB51+AB50+AB49+AB48+AB47+AB46+AB45+AB44+AB43+AB42+AB41+AB40+AB39+AB38+AB37+AB35+AB34+AB32+AB31+AB30+AB29+AB28+AB52+AB33</f>
        <v>0</v>
      </c>
      <c r="AC53" s="144" t="n">
        <f aca="false">AC51+AC50+AC49+AC48+AC47+AC46+AC45+AC44+AC43+AC42+AC41+AC40+AC39+AC38+AC37+AC35+AC34+AC32+AC31+AC30+AC29+AC28+AC52+AC33</f>
        <v>3</v>
      </c>
      <c r="AD53" s="144" t="n">
        <f aca="false">AD51+AD50+AD49+AD48+AD47+AD46+AD45+AD44+AD43+AD42+AD41+AD40+AD39+AD38+AD37+AD35+AD34+AD32+AD31+AD30+AD29+AD28+AD52+AD33</f>
        <v>0</v>
      </c>
      <c r="AE53" s="144" t="n">
        <f aca="false">AE51+AE50+AE49+AE48+AE47+AE46+AE45+AE44+AE43+AE42+AE41+AE40+AE39+AE38+AE37+AE35+AE34+AE32+AE31+AE30+AE29+AE28+AE52+AE33</f>
        <v>0</v>
      </c>
      <c r="AF53" s="144" t="n">
        <f aca="false">AF51+AF50+AF49+AF48+AF47+AF46+AF45+AF44+AF43+AF42+AF41+AF40+AF39+AF38+AF37+AF35+AF34+AF32+AF31+AF30+AF29+AF28+AF52+AF33</f>
        <v>4.5</v>
      </c>
      <c r="AMJ53" s="0"/>
    </row>
    <row r="54" s="111" customFormat="true" ht="11.25" hidden="false" customHeight="true" outlineLevel="0" collapsed="false">
      <c r="A54" s="112" t="s">
        <v>228</v>
      </c>
      <c r="B54" s="112"/>
      <c r="C54" s="113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MJ54" s="0"/>
    </row>
    <row r="55" s="111" customFormat="true" ht="11.25" hidden="false" customHeight="true" outlineLevel="0" collapsed="false">
      <c r="A55" s="115" t="s">
        <v>23</v>
      </c>
      <c r="B55" s="115"/>
      <c r="C55" s="120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MJ55" s="151"/>
    </row>
    <row r="56" s="111" customFormat="true" ht="12.8" hidden="false" customHeight="false" outlineLevel="0" collapsed="false">
      <c r="A56" s="116" t="n">
        <v>66</v>
      </c>
      <c r="B56" s="139" t="s">
        <v>81</v>
      </c>
      <c r="C56" s="116" t="n">
        <v>50</v>
      </c>
      <c r="D56" s="118"/>
      <c r="E56" s="118"/>
      <c r="F56" s="118"/>
      <c r="G56" s="118"/>
      <c r="H56" s="118"/>
      <c r="I56" s="118"/>
      <c r="J56" s="118" t="n">
        <v>41.7</v>
      </c>
      <c r="K56" s="118" t="n">
        <v>2.5</v>
      </c>
      <c r="L56" s="118" t="n">
        <v>5.5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 t="n">
        <v>0.8</v>
      </c>
      <c r="Z56" s="118"/>
      <c r="AA56" s="118"/>
      <c r="AB56" s="118"/>
      <c r="AC56" s="118"/>
      <c r="AD56" s="118"/>
      <c r="AE56" s="118"/>
      <c r="AF56" s="118"/>
      <c r="AMJ56" s="0"/>
    </row>
    <row r="57" s="111" customFormat="true" ht="12.8" hidden="false" customHeight="false" outlineLevel="0" collapsed="false">
      <c r="A57" s="120" t="n">
        <v>208</v>
      </c>
      <c r="B57" s="152" t="s">
        <v>83</v>
      </c>
      <c r="C57" s="120" t="s">
        <v>229</v>
      </c>
      <c r="D57" s="149"/>
      <c r="E57" s="149" t="n">
        <v>2.6</v>
      </c>
      <c r="F57" s="149"/>
      <c r="G57" s="149"/>
      <c r="H57" s="149" t="n">
        <v>28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 t="n">
        <v>50</v>
      </c>
      <c r="T57" s="149"/>
      <c r="U57" s="149" t="n">
        <v>22.6</v>
      </c>
      <c r="V57" s="149"/>
      <c r="W57" s="149" t="n">
        <v>2.6</v>
      </c>
      <c r="X57" s="118" t="n">
        <v>0.13</v>
      </c>
      <c r="Y57" s="153" t="n">
        <v>2.6</v>
      </c>
      <c r="Z57" s="149"/>
      <c r="AA57" s="149"/>
      <c r="AB57" s="149"/>
      <c r="AC57" s="149"/>
      <c r="AD57" s="149"/>
      <c r="AE57" s="149"/>
      <c r="AF57" s="149"/>
      <c r="AG57" s="150"/>
    </row>
    <row r="58" s="111" customFormat="true" ht="12.8" hidden="false" customHeight="false" outlineLevel="0" collapsed="false">
      <c r="A58" s="116" t="n">
        <v>379</v>
      </c>
      <c r="B58" s="154" t="s">
        <v>230</v>
      </c>
      <c r="C58" s="116" t="n">
        <v>180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 t="n">
        <v>150</v>
      </c>
      <c r="S58" s="118"/>
      <c r="T58" s="118"/>
      <c r="U58" s="118"/>
      <c r="V58" s="118"/>
      <c r="W58" s="118"/>
      <c r="X58" s="118"/>
      <c r="Y58" s="118" t="n">
        <v>7</v>
      </c>
      <c r="Z58" s="118"/>
      <c r="AA58" s="118"/>
      <c r="AB58" s="118"/>
      <c r="AC58" s="118"/>
      <c r="AD58" s="118" t="n">
        <v>3.6</v>
      </c>
      <c r="AE58" s="118"/>
      <c r="AF58" s="118"/>
      <c r="AMJ58" s="0"/>
    </row>
    <row r="59" s="111" customFormat="true" ht="12.8" hidden="false" customHeight="false" outlineLevel="0" collapsed="false">
      <c r="A59" s="116" t="s">
        <v>30</v>
      </c>
      <c r="B59" s="125" t="s">
        <v>31</v>
      </c>
      <c r="C59" s="116" t="n">
        <v>25</v>
      </c>
      <c r="D59" s="118"/>
      <c r="E59" s="118" t="n">
        <v>25</v>
      </c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MJ59" s="0"/>
    </row>
    <row r="60" s="111" customFormat="true" ht="12.8" hidden="false" customHeight="true" outlineLevel="0" collapsed="false">
      <c r="A60" s="115" t="s">
        <v>33</v>
      </c>
      <c r="B60" s="115"/>
      <c r="C60" s="116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MJ60" s="0"/>
    </row>
    <row r="61" s="111" customFormat="true" ht="19.4" hidden="false" customHeight="false" outlineLevel="0" collapsed="false">
      <c r="A61" s="122" t="s">
        <v>30</v>
      </c>
      <c r="B61" s="123" t="s">
        <v>50</v>
      </c>
      <c r="C61" s="116" t="n">
        <v>180</v>
      </c>
      <c r="D61" s="118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 t="n">
        <v>180</v>
      </c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18"/>
      <c r="AMJ61" s="0"/>
    </row>
    <row r="62" s="111" customFormat="true" ht="12.75" hidden="false" customHeight="true" outlineLevel="0" collapsed="false">
      <c r="A62" s="115" t="s">
        <v>37</v>
      </c>
      <c r="B62" s="115"/>
      <c r="C62" s="116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MJ62" s="0"/>
    </row>
    <row r="63" s="111" customFormat="true" ht="19.4" hidden="false" customHeight="false" outlineLevel="0" collapsed="false">
      <c r="A63" s="116" t="n">
        <v>46</v>
      </c>
      <c r="B63" s="139" t="s">
        <v>87</v>
      </c>
      <c r="C63" s="116" t="n">
        <v>60</v>
      </c>
      <c r="D63" s="118"/>
      <c r="E63" s="118"/>
      <c r="F63" s="118"/>
      <c r="G63" s="118"/>
      <c r="H63" s="118"/>
      <c r="I63" s="118"/>
      <c r="J63" s="118" t="n">
        <v>39.6</v>
      </c>
      <c r="K63" s="118" t="n">
        <v>15</v>
      </c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 t="n">
        <v>3</v>
      </c>
      <c r="X63" s="118"/>
      <c r="Y63" s="118" t="n">
        <v>2.5</v>
      </c>
      <c r="Z63" s="118"/>
      <c r="AA63" s="118"/>
      <c r="AB63" s="118"/>
      <c r="AC63" s="118"/>
      <c r="AD63" s="118"/>
      <c r="AE63" s="118"/>
      <c r="AF63" s="118"/>
      <c r="AMJ63" s="0"/>
    </row>
    <row r="64" s="111" customFormat="true" ht="19.4" hidden="false" customHeight="false" outlineLevel="0" collapsed="false">
      <c r="A64" s="116" t="n">
        <v>106</v>
      </c>
      <c r="B64" s="139" t="s">
        <v>88</v>
      </c>
      <c r="C64" s="116" t="n">
        <v>180</v>
      </c>
      <c r="D64" s="118"/>
      <c r="E64" s="118"/>
      <c r="F64" s="118"/>
      <c r="G64" s="118"/>
      <c r="H64" s="118"/>
      <c r="I64" s="118" t="n">
        <v>52</v>
      </c>
      <c r="J64" s="118" t="n">
        <v>21.3</v>
      </c>
      <c r="K64" s="118"/>
      <c r="L64" s="118"/>
      <c r="M64" s="118"/>
      <c r="N64" s="118"/>
      <c r="O64" s="118"/>
      <c r="P64" s="118"/>
      <c r="Q64" s="118" t="n">
        <v>47</v>
      </c>
      <c r="R64" s="118"/>
      <c r="S64" s="118"/>
      <c r="T64" s="118"/>
      <c r="U64" s="118"/>
      <c r="V64" s="118" t="n">
        <v>1.3</v>
      </c>
      <c r="W64" s="118"/>
      <c r="X64" s="118" t="n">
        <v>0.06</v>
      </c>
      <c r="Y64" s="118"/>
      <c r="Z64" s="118"/>
      <c r="AA64" s="124"/>
      <c r="AB64" s="118"/>
      <c r="AC64" s="118"/>
      <c r="AD64" s="118"/>
      <c r="AE64" s="118"/>
      <c r="AF64" s="133" t="n">
        <v>4.5</v>
      </c>
      <c r="AMJ64" s="0"/>
    </row>
    <row r="65" s="111" customFormat="true" ht="12.8" hidden="false" customHeight="true" outlineLevel="0" collapsed="false">
      <c r="A65" s="122" t="n">
        <v>294</v>
      </c>
      <c r="B65" s="138" t="s">
        <v>89</v>
      </c>
      <c r="C65" s="155" t="n">
        <v>80</v>
      </c>
      <c r="D65" s="124"/>
      <c r="E65" s="124" t="n">
        <v>27</v>
      </c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 t="n">
        <v>59.2</v>
      </c>
      <c r="Q65" s="124"/>
      <c r="R65" s="124" t="n">
        <v>21</v>
      </c>
      <c r="S65" s="124"/>
      <c r="T65" s="124"/>
      <c r="U65" s="124"/>
      <c r="V65" s="124" t="n">
        <v>3.2</v>
      </c>
      <c r="W65" s="124" t="n">
        <v>4.8</v>
      </c>
      <c r="X65" s="124"/>
      <c r="Y65" s="124"/>
      <c r="Z65" s="124"/>
      <c r="AA65" s="124"/>
      <c r="AB65" s="124"/>
      <c r="AC65" s="124"/>
      <c r="AD65" s="124"/>
      <c r="AE65" s="124"/>
      <c r="AF65" s="124"/>
      <c r="AMJ65" s="0"/>
    </row>
    <row r="66" s="137" customFormat="true" ht="19.4" hidden="false" customHeight="false" outlineLevel="0" collapsed="false">
      <c r="A66" s="122" t="n">
        <v>324</v>
      </c>
      <c r="B66" s="134" t="s">
        <v>90</v>
      </c>
      <c r="C66" s="122" t="n">
        <v>130</v>
      </c>
      <c r="D66" s="118"/>
      <c r="E66" s="118"/>
      <c r="F66" s="118" t="n">
        <v>2.3</v>
      </c>
      <c r="G66" s="118"/>
      <c r="H66" s="118"/>
      <c r="I66" s="118"/>
      <c r="J66" s="118" t="n">
        <v>123.5</v>
      </c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 t="n">
        <v>8</v>
      </c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36"/>
    </row>
    <row r="67" s="111" customFormat="true" ht="12.8" hidden="false" customHeight="false" outlineLevel="0" collapsed="false">
      <c r="A67" s="116" t="n">
        <v>342</v>
      </c>
      <c r="B67" s="156" t="s">
        <v>92</v>
      </c>
      <c r="C67" s="116" t="n">
        <v>180</v>
      </c>
      <c r="D67" s="118"/>
      <c r="E67" s="118"/>
      <c r="F67" s="118"/>
      <c r="G67" s="118"/>
      <c r="H67" s="118"/>
      <c r="I67" s="118"/>
      <c r="J67" s="118"/>
      <c r="K67" s="118" t="n">
        <v>36</v>
      </c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 t="n">
        <v>9.6</v>
      </c>
      <c r="Z67" s="118"/>
      <c r="AA67" s="118"/>
      <c r="AB67" s="118"/>
      <c r="AC67" s="118"/>
      <c r="AD67" s="118"/>
      <c r="AE67" s="118"/>
      <c r="AF67" s="118"/>
      <c r="AMJ67" s="0"/>
    </row>
    <row r="68" s="111" customFormat="true" ht="12.8" hidden="false" customHeight="false" outlineLevel="0" collapsed="false">
      <c r="A68" s="116" t="s">
        <v>30</v>
      </c>
      <c r="B68" s="125" t="s">
        <v>31</v>
      </c>
      <c r="C68" s="116" t="n">
        <v>25</v>
      </c>
      <c r="D68" s="118"/>
      <c r="E68" s="118" t="n">
        <v>25</v>
      </c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MJ68" s="0"/>
    </row>
    <row r="69" s="111" customFormat="true" ht="12.8" hidden="false" customHeight="false" outlineLevel="0" collapsed="false">
      <c r="A69" s="116"/>
      <c r="B69" s="134" t="s">
        <v>46</v>
      </c>
      <c r="C69" s="116" t="n">
        <v>35</v>
      </c>
      <c r="D69" s="118" t="n">
        <v>35</v>
      </c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MJ69" s="0"/>
    </row>
    <row r="70" s="111" customFormat="true" ht="12.8" hidden="false" customHeight="true" outlineLevel="0" collapsed="false">
      <c r="A70" s="115" t="s">
        <v>219</v>
      </c>
      <c r="B70" s="115"/>
      <c r="C70" s="116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MJ70" s="0"/>
    </row>
    <row r="71" s="111" customFormat="true" ht="12.8" hidden="false" customHeight="false" outlineLevel="0" collapsed="false">
      <c r="A71" s="122" t="n">
        <v>21</v>
      </c>
      <c r="B71" s="131" t="s">
        <v>93</v>
      </c>
      <c r="C71" s="116" t="n">
        <v>60</v>
      </c>
      <c r="D71" s="118"/>
      <c r="E71" s="118"/>
      <c r="F71" s="118"/>
      <c r="G71" s="118"/>
      <c r="H71" s="118"/>
      <c r="I71" s="118"/>
      <c r="J71" s="118" t="n">
        <v>57.6</v>
      </c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 t="n">
        <v>3</v>
      </c>
      <c r="X71" s="118"/>
      <c r="Y71" s="118"/>
      <c r="Z71" s="118"/>
      <c r="AA71" s="118"/>
      <c r="AB71" s="118"/>
      <c r="AC71" s="118"/>
      <c r="AD71" s="118"/>
      <c r="AE71" s="118"/>
      <c r="AF71" s="118"/>
      <c r="AMJ71" s="0"/>
    </row>
    <row r="72" s="111" customFormat="true" ht="12.8" hidden="false" customHeight="false" outlineLevel="0" collapsed="false">
      <c r="A72" s="116" t="n">
        <v>259</v>
      </c>
      <c r="B72" s="157" t="s">
        <v>94</v>
      </c>
      <c r="C72" s="120" t="n">
        <v>160</v>
      </c>
      <c r="D72" s="118"/>
      <c r="E72" s="118"/>
      <c r="F72" s="118"/>
      <c r="G72" s="118"/>
      <c r="H72" s="118"/>
      <c r="I72" s="118" t="n">
        <v>91</v>
      </c>
      <c r="J72" s="118" t="n">
        <v>14.6</v>
      </c>
      <c r="K72" s="118"/>
      <c r="L72" s="118"/>
      <c r="M72" s="118"/>
      <c r="N72" s="118" t="n">
        <v>72</v>
      </c>
      <c r="O72" s="118"/>
      <c r="P72" s="118"/>
      <c r="Q72" s="118"/>
      <c r="R72" s="118"/>
      <c r="S72" s="118"/>
      <c r="T72" s="118"/>
      <c r="U72" s="118"/>
      <c r="V72" s="118"/>
      <c r="W72" s="118" t="n">
        <v>2</v>
      </c>
      <c r="X72" s="118"/>
      <c r="Y72" s="118"/>
      <c r="Z72" s="118"/>
      <c r="AA72" s="118"/>
      <c r="AB72" s="118"/>
      <c r="AC72" s="118"/>
      <c r="AD72" s="118"/>
      <c r="AE72" s="118"/>
      <c r="AF72" s="118"/>
      <c r="AMJ72" s="0"/>
    </row>
    <row r="73" s="111" customFormat="true" ht="18.65" hidden="false" customHeight="true" outlineLevel="0" collapsed="false">
      <c r="A73" s="120" t="s">
        <v>231</v>
      </c>
      <c r="B73" s="121" t="s">
        <v>96</v>
      </c>
      <c r="C73" s="120" t="n">
        <v>180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 t="n">
        <v>100</v>
      </c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 t="n">
        <v>6</v>
      </c>
      <c r="Z73" s="118"/>
      <c r="AA73" s="118"/>
      <c r="AB73" s="118"/>
      <c r="AC73" s="118"/>
      <c r="AD73" s="118"/>
      <c r="AE73" s="118" t="n">
        <v>10</v>
      </c>
      <c r="AF73" s="118"/>
      <c r="AMJ73" s="0"/>
    </row>
    <row r="74" s="111" customFormat="true" ht="12.8" hidden="false" customHeight="false" outlineLevel="0" collapsed="false">
      <c r="A74" s="122" t="s">
        <v>30</v>
      </c>
      <c r="B74" s="125" t="s">
        <v>31</v>
      </c>
      <c r="C74" s="116" t="n">
        <v>25</v>
      </c>
      <c r="D74" s="118"/>
      <c r="E74" s="135" t="n">
        <v>25</v>
      </c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18"/>
      <c r="AMJ74" s="0"/>
    </row>
    <row r="75" s="111" customFormat="true" ht="12.8" hidden="false" customHeight="false" outlineLevel="0" collapsed="false">
      <c r="A75" s="122" t="s">
        <v>30</v>
      </c>
      <c r="B75" s="123" t="s">
        <v>46</v>
      </c>
      <c r="C75" s="116" t="n">
        <v>25</v>
      </c>
      <c r="D75" s="118" t="n">
        <v>25</v>
      </c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MJ75" s="0"/>
    </row>
    <row r="76" s="111" customFormat="true" ht="12.8" hidden="false" customHeight="false" outlineLevel="0" collapsed="false">
      <c r="A76" s="141"/>
      <c r="B76" s="142" t="s">
        <v>221</v>
      </c>
      <c r="C76" s="143"/>
      <c r="D76" s="144" t="n">
        <f aca="false">D75+D74+D73+D72+D71+D70+D69+D68+D67+D66+D65+D64+D63+D62+D61+D60+D59+D58+D57+D56</f>
        <v>60</v>
      </c>
      <c r="E76" s="144" t="n">
        <f aca="false">E75+E74+E73+E72+E71+E70+E69+E68+E67+E66+E65+E64+E63+E62+E61+E60+E59+E58+E57+E56</f>
        <v>104.6</v>
      </c>
      <c r="F76" s="144" t="n">
        <f aca="false">F75+F74+F73+F72+F71+F70+F69+F68+F67+F66+F65+F64+F63+F62+F61+F60+F59+F58+F57+F56</f>
        <v>2.3</v>
      </c>
      <c r="G76" s="144" t="n">
        <f aca="false">G75+G74+G73+G72+G71+G70+G69+G68+G67+G66+G65+G64+G63+G62+G61+G60+G59+G58+G57+G56</f>
        <v>0</v>
      </c>
      <c r="H76" s="144" t="n">
        <f aca="false">H75+H74+H73+H72+H71+H70+H69+H68+H67+H66+H65+H64+H63+H62+H61+H60+H59+H58+H57+H56</f>
        <v>28</v>
      </c>
      <c r="I76" s="144" t="n">
        <f aca="false">I75+I74+I73+I72+I71+I70+I69+I68+I67+I66+I65+I64+I63+I62+I61+I60+I59+I58+I57+I56</f>
        <v>143</v>
      </c>
      <c r="J76" s="144" t="n">
        <f aca="false">J75+J74+J73+J72+J71+J70+J69+J68+J67+J66+J65+J64+J63+J62+J61+J60+J59+J58+J57+J56</f>
        <v>298.3</v>
      </c>
      <c r="K76" s="144" t="n">
        <f aca="false">K75+K74+K73+K72+K71+K70+K69+K68+K67+K66+K65+K64+K63+K62+K61+K60+K59+K58+K57+K56</f>
        <v>53.5</v>
      </c>
      <c r="L76" s="144" t="n">
        <f aca="false">L75+L74+L73+L72+L71+L70+L69+L68+L67+L66+L65+L64+L63+L62+L61+L60+L59+L58+L57+L56</f>
        <v>5.5</v>
      </c>
      <c r="M76" s="144" t="n">
        <f aca="false">M75+M74+M73+M72+M71+M70+M69+M68+M67+M66+M65+M64+M63+M62+M61+M60+M59+M58+M57+M56</f>
        <v>100</v>
      </c>
      <c r="N76" s="144" t="n">
        <f aca="false">N75+N74+N73+N72+N71+N70+N69+N68+N67+N66+N65+N64+N63+N62+N61+N60+N59+N58+N57+N56</f>
        <v>72</v>
      </c>
      <c r="O76" s="144" t="n">
        <f aca="false">O75+O74+O73+O72+O71+O70+O69+O68+O67+O66+O65+O64+O63+O62+O61+O60+O59+O58+O57+O56</f>
        <v>0</v>
      </c>
      <c r="P76" s="144" t="n">
        <f aca="false">P75+P74+P73+P72+P71+P70+P69+P68+P67+P66+P65+P64+P63+P62+P61+P60+P59+P58+P57+P56</f>
        <v>59.2</v>
      </c>
      <c r="Q76" s="144" t="n">
        <f aca="false">Q75+Q74+Q73+Q72+Q71+Q70+Q69+Q68+Q67+Q66+Q65+Q64+Q63+Q62+Q61+Q60+Q59+Q58+Q57+Q56</f>
        <v>47</v>
      </c>
      <c r="R76" s="144" t="n">
        <f aca="false">R75+R74+R73+R72+R71+R70+R69+R68+R67+R66+R65+R64+R63+R62+R61+R60+R59+R58+R57+R56</f>
        <v>351</v>
      </c>
      <c r="S76" s="144" t="n">
        <f aca="false">S75+S74+S73+S72+S71+S70+S69+S68+S67+S66+S65+S64+S63+S62+S61+S60+S59+S58+S57+S56</f>
        <v>50</v>
      </c>
      <c r="T76" s="144" t="n">
        <f aca="false">T75+T74+T73+T72+T71+T70+T69+T68+T67+T66+T65+T64+T63+T62+T61+T60+T59+T58+T57+T56</f>
        <v>0</v>
      </c>
      <c r="U76" s="144" t="n">
        <f aca="false">U75+U74+U73+U72+U71+U70+U69+U68+U67+U66+U65+U64+U63+U62+U61+U60+U59+U58+U57+U56</f>
        <v>30.6</v>
      </c>
      <c r="V76" s="144" t="n">
        <f aca="false">V75+V74+V73+V72+V71+V70+V69+V68+V67+V66+V65+V64+V63+V62+V61+V60+V59+V58+V57+V56</f>
        <v>4.5</v>
      </c>
      <c r="W76" s="144" t="n">
        <f aca="false">W75+W74+W73+W72+W71+W70+W69+W68+W67+W66+W65+W64+W63+W62+W61+W60+W59+W58+W57+W56</f>
        <v>15.4</v>
      </c>
      <c r="X76" s="144" t="n">
        <f aca="false">X75+X74+X73+X72+X71+X70+X69+X68+X67+X66+X65+X64+X63+X62+X61+X60+X59+X58+X57+X56</f>
        <v>0.19</v>
      </c>
      <c r="Y76" s="144" t="n">
        <f aca="false">Y75+Y74+Y73+Y72+Y71+Y70+Y69+Y68+Y67+Y66+Y65+Y64+Y63+Y62+Y61+Y60+Y59+Y58+Y57+Y56</f>
        <v>28.5</v>
      </c>
      <c r="Z76" s="144" t="n">
        <f aca="false">Z75+Z74+Z73+Z72+Z71+Z70+Z69+Z68+Z67+Z66+Z65+Z64+Z63+Z62+Z61+Z60+Z59+Z58+Z57+Z56</f>
        <v>0</v>
      </c>
      <c r="AA76" s="144" t="n">
        <f aca="false">AA75+AA74+AA73+AA72+AA71+AA70+AA69+AA68+AA67+AA66+AA65+AA64+AA63+AA62+AA61+AA60+AA59+AA58+AA57+AA56</f>
        <v>0</v>
      </c>
      <c r="AB76" s="144" t="n">
        <f aca="false">AB75+AB74+AB73+AB72+AB71+AB70+AB69+AB68+AB67+AB66+AB65+AB64+AB63+AB62+AB61+AB60+AB59+AB58+AB57+AB56</f>
        <v>0</v>
      </c>
      <c r="AC76" s="144" t="n">
        <f aca="false">AC75+AC74+AC73+AC72+AC71+AC70+AC69+AC68+AC67+AC66+AC65+AC64+AC63+AC62+AC61+AC60+AC59+AC58+AC57+AC56</f>
        <v>0</v>
      </c>
      <c r="AD76" s="144" t="n">
        <f aca="false">AD75+AD74+AD73+AD72+AD71+AD70+AD69+AD68+AD67+AD66+AD65+AD64+AD63+AD62+AD61+AD60+AD59+AD58+AD57+AD56</f>
        <v>3.6</v>
      </c>
      <c r="AE76" s="144" t="n">
        <f aca="false">AE75+AE74+AE73+AE72+AE71+AE70+AE69+AE68+AE67+AE66+AE65+AE64+AE63+AE62+AE61+AE60+AE59+AE58+AE57+AE56</f>
        <v>10</v>
      </c>
      <c r="AF76" s="144" t="n">
        <f aca="false">AF75+AF74+AF73+AF72+AF71+AF70+AF69+AF68+AF67+AF66+AF65+AF64+AF63+AF62+AF61+AF60+AF59+AF58+AF57+AF56</f>
        <v>4.5</v>
      </c>
      <c r="AMJ76" s="0"/>
    </row>
    <row r="77" s="111" customFormat="true" ht="11.25" hidden="false" customHeight="true" outlineLevel="0" collapsed="false">
      <c r="A77" s="112" t="s">
        <v>232</v>
      </c>
      <c r="B77" s="112"/>
      <c r="C77" s="113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MJ77" s="0"/>
    </row>
    <row r="78" s="111" customFormat="true" ht="11.25" hidden="false" customHeight="true" outlineLevel="0" collapsed="false">
      <c r="A78" s="115" t="s">
        <v>23</v>
      </c>
      <c r="B78" s="115"/>
      <c r="C78" s="120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MJ78" s="0"/>
    </row>
    <row r="79" s="111" customFormat="true" ht="17.25" hidden="false" customHeight="true" outlineLevel="0" collapsed="false">
      <c r="A79" s="116" t="s">
        <v>98</v>
      </c>
      <c r="B79" s="125" t="s">
        <v>99</v>
      </c>
      <c r="C79" s="116" t="n">
        <v>50</v>
      </c>
      <c r="D79" s="117"/>
      <c r="E79" s="117"/>
      <c r="F79" s="117"/>
      <c r="G79" s="117"/>
      <c r="H79" s="117"/>
      <c r="I79" s="117"/>
      <c r="J79" s="117" t="n">
        <v>50</v>
      </c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8"/>
      <c r="AMJ79" s="0"/>
    </row>
    <row r="80" s="137" customFormat="true" ht="15.65" hidden="false" customHeight="true" outlineLevel="0" collapsed="false">
      <c r="A80" s="122" t="n">
        <v>210</v>
      </c>
      <c r="B80" s="158" t="s">
        <v>101</v>
      </c>
      <c r="C80" s="122" t="n">
        <v>150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 t="n">
        <v>42.5</v>
      </c>
      <c r="S80" s="118"/>
      <c r="T80" s="118"/>
      <c r="U80" s="118"/>
      <c r="V80" s="118" t="n">
        <v>5.7</v>
      </c>
      <c r="W80" s="118"/>
      <c r="X80" s="118" t="n">
        <v>2.8</v>
      </c>
      <c r="Y80" s="118"/>
      <c r="Z80" s="118"/>
      <c r="AA80" s="118"/>
      <c r="AB80" s="118"/>
      <c r="AC80" s="118"/>
      <c r="AD80" s="118"/>
      <c r="AE80" s="118"/>
      <c r="AF80" s="118"/>
      <c r="AMJ80" s="26"/>
    </row>
    <row r="81" s="111" customFormat="true" ht="12.8" hidden="false" customHeight="false" outlineLevel="0" collapsed="false">
      <c r="A81" s="122" t="n">
        <v>378</v>
      </c>
      <c r="B81" s="123" t="s">
        <v>103</v>
      </c>
      <c r="C81" s="116" t="n">
        <v>180</v>
      </c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 t="n">
        <v>120</v>
      </c>
      <c r="S81" s="118"/>
      <c r="T81" s="118"/>
      <c r="U81" s="118"/>
      <c r="V81" s="118"/>
      <c r="W81" s="118"/>
      <c r="X81" s="118"/>
      <c r="Y81" s="118" t="n">
        <v>10</v>
      </c>
      <c r="Z81" s="118"/>
      <c r="AA81" s="124" t="n">
        <v>0.66</v>
      </c>
      <c r="AB81" s="118"/>
      <c r="AC81" s="118"/>
      <c r="AD81" s="118"/>
      <c r="AE81" s="118"/>
      <c r="AF81" s="118"/>
      <c r="AMJ81" s="0"/>
    </row>
    <row r="82" s="111" customFormat="true" ht="12.8" hidden="false" customHeight="false" outlineLevel="0" collapsed="false">
      <c r="A82" s="116" t="s">
        <v>30</v>
      </c>
      <c r="B82" s="125" t="s">
        <v>31</v>
      </c>
      <c r="C82" s="116" t="n">
        <v>20</v>
      </c>
      <c r="D82" s="118"/>
      <c r="E82" s="118" t="n">
        <v>20</v>
      </c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24"/>
      <c r="AB82" s="118"/>
      <c r="AC82" s="118"/>
      <c r="AD82" s="118"/>
      <c r="AE82" s="118"/>
      <c r="AF82" s="118"/>
      <c r="AMJ82" s="0"/>
    </row>
    <row r="83" s="111" customFormat="true" ht="12.8" hidden="false" customHeight="true" outlineLevel="0" collapsed="false">
      <c r="A83" s="115" t="s">
        <v>33</v>
      </c>
      <c r="B83" s="115"/>
      <c r="C83" s="116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24"/>
      <c r="AB83" s="118"/>
      <c r="AC83" s="118"/>
      <c r="AD83" s="118"/>
      <c r="AE83" s="118"/>
      <c r="AF83" s="118"/>
      <c r="AMJ83" s="0"/>
    </row>
    <row r="84" s="111" customFormat="true" ht="12.8" hidden="false" customHeight="false" outlineLevel="0" collapsed="false">
      <c r="A84" s="126" t="s">
        <v>64</v>
      </c>
      <c r="B84" s="127" t="s">
        <v>217</v>
      </c>
      <c r="C84" s="126" t="n">
        <v>120</v>
      </c>
      <c r="D84" s="128"/>
      <c r="E84" s="128"/>
      <c r="F84" s="128"/>
      <c r="G84" s="128"/>
      <c r="H84" s="128"/>
      <c r="I84" s="128"/>
      <c r="J84" s="128"/>
      <c r="K84" s="128" t="n">
        <v>120</v>
      </c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9"/>
    </row>
    <row r="85" s="111" customFormat="true" ht="12.8" hidden="false" customHeight="true" outlineLevel="0" collapsed="false">
      <c r="A85" s="115" t="s">
        <v>37</v>
      </c>
      <c r="B85" s="115"/>
      <c r="C85" s="116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24"/>
      <c r="AB85" s="118"/>
      <c r="AC85" s="118"/>
      <c r="AD85" s="118"/>
      <c r="AE85" s="118"/>
      <c r="AF85" s="118"/>
      <c r="AMJ85" s="0"/>
    </row>
    <row r="86" s="111" customFormat="true" ht="12.8" hidden="false" customHeight="false" outlineLevel="0" collapsed="false">
      <c r="A86" s="122" t="s">
        <v>64</v>
      </c>
      <c r="B86" s="131" t="s">
        <v>233</v>
      </c>
      <c r="C86" s="116" t="n">
        <v>50</v>
      </c>
      <c r="D86" s="118"/>
      <c r="E86" s="118"/>
      <c r="F86" s="118"/>
      <c r="G86" s="118"/>
      <c r="H86" s="118"/>
      <c r="I86" s="118"/>
      <c r="J86" s="118" t="n">
        <v>50</v>
      </c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MJ86" s="0"/>
    </row>
    <row r="87" s="111" customFormat="true" ht="12.8" hidden="false" customHeight="false" outlineLevel="0" collapsed="false">
      <c r="A87" s="122" t="n">
        <v>82</v>
      </c>
      <c r="B87" s="134" t="s">
        <v>106</v>
      </c>
      <c r="C87" s="116" t="n">
        <v>180</v>
      </c>
      <c r="D87" s="118"/>
      <c r="E87" s="118"/>
      <c r="F87" s="118"/>
      <c r="G87" s="118"/>
      <c r="H87" s="118"/>
      <c r="I87" s="118" t="n">
        <v>14.4</v>
      </c>
      <c r="J87" s="118" t="n">
        <v>65</v>
      </c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 t="n">
        <v>7</v>
      </c>
      <c r="V87" s="118" t="n">
        <v>3.6</v>
      </c>
      <c r="W87" s="118"/>
      <c r="X87" s="118"/>
      <c r="Y87" s="118"/>
      <c r="Z87" s="118"/>
      <c r="AA87" s="118"/>
      <c r="AB87" s="118"/>
      <c r="AC87" s="118"/>
      <c r="AD87" s="118"/>
      <c r="AE87" s="118"/>
      <c r="AF87" s="133" t="n">
        <v>4.5</v>
      </c>
      <c r="AMJ87" s="0"/>
    </row>
    <row r="88" s="137" customFormat="true" ht="12.8" hidden="false" customHeight="false" outlineLevel="0" collapsed="false">
      <c r="A88" s="122" t="n">
        <v>268</v>
      </c>
      <c r="B88" s="134" t="s">
        <v>107</v>
      </c>
      <c r="C88" s="122" t="n">
        <v>70</v>
      </c>
      <c r="D88" s="118"/>
      <c r="E88" s="135" t="n">
        <v>19.6</v>
      </c>
      <c r="F88" s="135"/>
      <c r="G88" s="135"/>
      <c r="H88" s="135"/>
      <c r="I88" s="135"/>
      <c r="J88" s="135"/>
      <c r="K88" s="135"/>
      <c r="L88" s="135"/>
      <c r="M88" s="135"/>
      <c r="N88" s="135" t="n">
        <v>51.8</v>
      </c>
      <c r="O88" s="135"/>
      <c r="P88" s="135"/>
      <c r="Q88" s="135"/>
      <c r="R88" s="135" t="n">
        <v>16.8</v>
      </c>
      <c r="S88" s="135"/>
      <c r="T88" s="135"/>
      <c r="U88" s="135"/>
      <c r="V88" s="135"/>
      <c r="W88" s="135" t="n">
        <v>4</v>
      </c>
      <c r="X88" s="135"/>
      <c r="Y88" s="135"/>
      <c r="Z88" s="135"/>
      <c r="AA88" s="135"/>
      <c r="AB88" s="135"/>
      <c r="AC88" s="135"/>
      <c r="AD88" s="135"/>
      <c r="AE88" s="135"/>
      <c r="AF88" s="118"/>
      <c r="AG88" s="136"/>
    </row>
    <row r="89" s="111" customFormat="true" ht="12.75" hidden="false" customHeight="true" outlineLevel="0" collapsed="false">
      <c r="A89" s="122" t="n">
        <v>303</v>
      </c>
      <c r="B89" s="138" t="s">
        <v>108</v>
      </c>
      <c r="C89" s="120" t="n">
        <v>150</v>
      </c>
      <c r="D89" s="118"/>
      <c r="E89" s="135"/>
      <c r="F89" s="135"/>
      <c r="G89" s="135" t="n">
        <v>35</v>
      </c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 t="n">
        <v>5</v>
      </c>
      <c r="W89" s="135"/>
      <c r="X89" s="135"/>
      <c r="Y89" s="135"/>
      <c r="Z89" s="135"/>
      <c r="AA89" s="135"/>
      <c r="AB89" s="135"/>
      <c r="AC89" s="135"/>
      <c r="AD89" s="135"/>
      <c r="AE89" s="135"/>
      <c r="AF89" s="118"/>
      <c r="AMJ89" s="0"/>
    </row>
    <row r="90" s="111" customFormat="true" ht="12.8" hidden="false" customHeight="false" outlineLevel="0" collapsed="false">
      <c r="A90" s="122" t="n">
        <v>349</v>
      </c>
      <c r="B90" s="134" t="s">
        <v>45</v>
      </c>
      <c r="C90" s="116" t="n">
        <v>180</v>
      </c>
      <c r="D90" s="118"/>
      <c r="E90" s="118"/>
      <c r="F90" s="118"/>
      <c r="G90" s="118"/>
      <c r="H90" s="118"/>
      <c r="I90" s="118"/>
      <c r="J90" s="118"/>
      <c r="K90" s="118"/>
      <c r="L90" s="118" t="n">
        <v>18</v>
      </c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 t="n">
        <v>9</v>
      </c>
      <c r="Z90" s="118"/>
      <c r="AA90" s="118"/>
      <c r="AB90" s="118"/>
      <c r="AC90" s="118"/>
      <c r="AD90" s="118"/>
      <c r="AE90" s="118"/>
      <c r="AF90" s="118"/>
      <c r="AMJ90" s="0"/>
    </row>
    <row r="91" s="111" customFormat="true" ht="12.8" hidden="false" customHeight="false" outlineLevel="0" collapsed="false">
      <c r="A91" s="116" t="s">
        <v>30</v>
      </c>
      <c r="B91" s="125" t="s">
        <v>31</v>
      </c>
      <c r="C91" s="116" t="n">
        <v>25</v>
      </c>
      <c r="D91" s="118"/>
      <c r="E91" s="118" t="n">
        <v>25</v>
      </c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MJ91" s="0"/>
    </row>
    <row r="92" s="111" customFormat="true" ht="12.8" hidden="false" customHeight="false" outlineLevel="0" collapsed="false">
      <c r="A92" s="116" t="s">
        <v>30</v>
      </c>
      <c r="B92" s="134" t="s">
        <v>46</v>
      </c>
      <c r="C92" s="116" t="n">
        <v>35</v>
      </c>
      <c r="D92" s="118" t="n">
        <v>35</v>
      </c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MJ92" s="0"/>
    </row>
    <row r="93" s="111" customFormat="true" ht="12.8" hidden="false" customHeight="true" outlineLevel="0" collapsed="false">
      <c r="A93" s="115" t="s">
        <v>219</v>
      </c>
      <c r="B93" s="115"/>
      <c r="C93" s="116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MJ93" s="0"/>
    </row>
    <row r="94" s="111" customFormat="true" ht="20.1" hidden="false" customHeight="true" outlineLevel="0" collapsed="false">
      <c r="A94" s="122" t="n">
        <v>70</v>
      </c>
      <c r="B94" s="131" t="s">
        <v>66</v>
      </c>
      <c r="C94" s="130" t="n">
        <v>50</v>
      </c>
      <c r="D94" s="118"/>
      <c r="E94" s="118"/>
      <c r="F94" s="118"/>
      <c r="G94" s="118"/>
      <c r="H94" s="118"/>
      <c r="I94" s="118"/>
      <c r="J94" s="118" t="n">
        <v>50</v>
      </c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MJ94" s="0"/>
    </row>
    <row r="95" s="111" customFormat="true" ht="12.75" hidden="false" customHeight="true" outlineLevel="0" collapsed="false">
      <c r="A95" s="116" t="n">
        <v>244</v>
      </c>
      <c r="B95" s="156" t="s">
        <v>110</v>
      </c>
      <c r="C95" s="116" t="n">
        <v>150</v>
      </c>
      <c r="D95" s="118"/>
      <c r="E95" s="135"/>
      <c r="F95" s="135"/>
      <c r="G95" s="135" t="n">
        <v>34</v>
      </c>
      <c r="H95" s="135"/>
      <c r="I95" s="135"/>
      <c r="J95" s="135" t="n">
        <v>21</v>
      </c>
      <c r="K95" s="135"/>
      <c r="L95" s="135"/>
      <c r="M95" s="135"/>
      <c r="N95" s="135" t="n">
        <v>81</v>
      </c>
      <c r="O95" s="135"/>
      <c r="P95" s="135"/>
      <c r="Q95" s="135"/>
      <c r="R95" s="135"/>
      <c r="S95" s="135"/>
      <c r="T95" s="135"/>
      <c r="U95" s="135"/>
      <c r="V95" s="135"/>
      <c r="W95" s="135" t="n">
        <v>5</v>
      </c>
      <c r="X95" s="135"/>
      <c r="Y95" s="135"/>
      <c r="Z95" s="135"/>
      <c r="AA95" s="135"/>
      <c r="AB95" s="135"/>
      <c r="AC95" s="135"/>
      <c r="AD95" s="135"/>
      <c r="AE95" s="135"/>
      <c r="AF95" s="118"/>
      <c r="AMJ95" s="0"/>
    </row>
    <row r="96" s="111" customFormat="true" ht="19.4" hidden="false" customHeight="false" outlineLevel="0" collapsed="false">
      <c r="A96" s="122" t="s">
        <v>30</v>
      </c>
      <c r="B96" s="123" t="s">
        <v>50</v>
      </c>
      <c r="C96" s="116" t="n">
        <v>200</v>
      </c>
      <c r="D96" s="118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 t="n">
        <v>200</v>
      </c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18"/>
      <c r="AMJ96" s="0"/>
    </row>
    <row r="97" s="137" customFormat="true" ht="12.8" hidden="false" customHeight="false" outlineLevel="0" collapsed="false">
      <c r="A97" s="116" t="s">
        <v>30</v>
      </c>
      <c r="B97" s="125" t="s">
        <v>31</v>
      </c>
      <c r="C97" s="116" t="n">
        <v>20</v>
      </c>
      <c r="D97" s="118"/>
      <c r="E97" s="135" t="n">
        <v>20</v>
      </c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18"/>
      <c r="AG97" s="136"/>
    </row>
    <row r="98" s="111" customFormat="true" ht="12.8" hidden="false" customHeight="false" outlineLevel="0" collapsed="false">
      <c r="A98" s="116" t="s">
        <v>30</v>
      </c>
      <c r="B98" s="134" t="s">
        <v>46</v>
      </c>
      <c r="C98" s="116" t="n">
        <v>30</v>
      </c>
      <c r="D98" s="118" t="n">
        <v>30</v>
      </c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18"/>
      <c r="AMJ98" s="0"/>
    </row>
    <row r="99" s="111" customFormat="true" ht="12.8" hidden="false" customHeight="false" outlineLevel="0" collapsed="false">
      <c r="A99" s="141"/>
      <c r="B99" s="142" t="s">
        <v>221</v>
      </c>
      <c r="C99" s="143"/>
      <c r="D99" s="144" t="n">
        <f aca="false">D98+D97+D96+D95+D94+D93+D92+D91+D90+D89+D88+D87+D86+D85+D84+D83+D82+D81+D80+D79</f>
        <v>65</v>
      </c>
      <c r="E99" s="144" t="n">
        <f aca="false">E98+E97+E96+E95+E94+E93+E92+E91+E90+E89+E88+E87+E86+E85+E84+E83+E82+E81+E80+E79</f>
        <v>84.6</v>
      </c>
      <c r="F99" s="144" t="n">
        <f aca="false">F98+F97+F96+F95+F94+F93+F92+F91+F90+F89+F88+F87+F86+F85+F84+F83+F82+F81+F80+F79</f>
        <v>0</v>
      </c>
      <c r="G99" s="144" t="n">
        <f aca="false">G98+G97+G96+G95+G94+G93+G92+G91+G90+G89+G88+G87+G86+G85+G84+G83+G82+G81+G80+G79</f>
        <v>69</v>
      </c>
      <c r="H99" s="144" t="n">
        <f aca="false">H98+H97+H96+H95+H94+H93+H92+H91+H90+H89+H88+H87+H86+H85+H84+H83+H82+H81+H80+H79</f>
        <v>0</v>
      </c>
      <c r="I99" s="144" t="n">
        <f aca="false">I98+I97+I96+I95+I94+I93+I92+I91+I90+I89+I88+I87+I86+I85+I84+I83+I82+I81+I80+I79</f>
        <v>14.4</v>
      </c>
      <c r="J99" s="144" t="n">
        <f aca="false">J98+J97+J96+J95+J94+J93+J92+J91+J90+J89+J88+J87+J86+J85+J84+J83+J82+J81+J80+J79</f>
        <v>236</v>
      </c>
      <c r="K99" s="144" t="n">
        <f aca="false">K98+K97+K96+K95+K94+K93+K92+K91+K90+K89+K88+K87+K86+K85+K84+K83+K82+K81+K80+K79</f>
        <v>120</v>
      </c>
      <c r="L99" s="144" t="n">
        <f aca="false">L98+L97+L96+L95+L94+L93+L92+L91+L90+L89+L88+L87+L86+L85+L84+L83+L82+L81+L80+L79</f>
        <v>18</v>
      </c>
      <c r="M99" s="144" t="n">
        <f aca="false">M98+M97+M96+M95+M94+M93+M92+M91+M90+M89+M88+M87+M86+M85+M84+M83+M82+M81+M80+M79</f>
        <v>0</v>
      </c>
      <c r="N99" s="144" t="n">
        <f aca="false">N98+N97+N96+N95+N94+N93+N92+N91+N90+N89+N88+N87+N86+N85+N84+N83+N82+N81+N80+N79</f>
        <v>132.8</v>
      </c>
      <c r="O99" s="144" t="n">
        <f aca="false">O98+O97+O96+O95+O94+O93+O92+O91+O90+O89+O88+O87+O86+O85+O84+O83+O82+O81+O80+O79</f>
        <v>0</v>
      </c>
      <c r="P99" s="144" t="n">
        <f aca="false">P98+P97+P96+P95+P94+P93+P92+P91+P90+P89+P88+P87+P86+P85+P84+P83+P82+P81+P80+P79</f>
        <v>0</v>
      </c>
      <c r="Q99" s="144" t="n">
        <f aca="false">Q98+Q97+Q96+Q95+Q94+Q93+Q92+Q91+Q90+Q89+Q88+Q87+Q86+Q85+Q84+Q83+Q82+Q81+Q80+Q79</f>
        <v>0</v>
      </c>
      <c r="R99" s="144" t="n">
        <f aca="false">R98+R97+R96+R95+R94+R93+R92+R91+R90+R89+R88+R87+R86+R85+R84+R83+R82+R81+R80+R79</f>
        <v>379.3</v>
      </c>
      <c r="S99" s="144" t="n">
        <f aca="false">S98+S97+S96+S95+S94+S93+S92+S91+S90+S89+S88+S87+S86+S85+S84+S83+S82+S81+S80+S79</f>
        <v>0</v>
      </c>
      <c r="T99" s="144" t="n">
        <f aca="false">T98+T97+T96+T95+T94+T93+T92+T91+T90+T89+T88+T87+T86+T85+T84+T83+T82+T81+T80+T79</f>
        <v>0</v>
      </c>
      <c r="U99" s="144" t="n">
        <f aca="false">U98+U97+U96+U95+U94+U93+U92+U91+U90+U89+U88+U87+U86+U85+U84+U83+U82+U81+U80+U79</f>
        <v>7</v>
      </c>
      <c r="V99" s="144" t="n">
        <f aca="false">V98+V97+V96+V95+V94+V93+V92+V91+V90+V89+V88+V87+V86+V85+V84+V83+V82+V81+V80+V79</f>
        <v>14.3</v>
      </c>
      <c r="W99" s="144" t="n">
        <f aca="false">W98+W97+W96+W95+W94+W93+W92+W91+W90+W89+W88+W87+W86+W85+W84+W83+W82+W81+W80+W79</f>
        <v>9</v>
      </c>
      <c r="X99" s="144" t="n">
        <f aca="false">X98+X97+X96+X95+X94+X93+X92+X91+X90+X89+X88+X87+X86+X85+X84+X83+X82+X81+X80+X79</f>
        <v>2.8</v>
      </c>
      <c r="Y99" s="144" t="n">
        <f aca="false">Y98+Y97+Y96+Y95+Y94+Y93+Y92+Y91+Y90+Y89+Y88+Y87+Y86+Y85+Y84+Y83+Y82+Y81+Y80+Y79</f>
        <v>19</v>
      </c>
      <c r="Z99" s="144" t="n">
        <f aca="false">Z98+Z97+Z96+Z95+Z94+Z93+Z92+Z91+Z90+Z89+Z88+Z87+Z86+Z85+Z84+Z83+Z82+Z81+Z80+Z79</f>
        <v>0</v>
      </c>
      <c r="AA99" s="144" t="n">
        <f aca="false">AA98+AA97+AA96+AA95+AA94+AA93+AA92+AA91+AA90+AA89+AA88+AA87+AA86+AA85+AA84+AA83+AA82+AA81+AA80+AA79</f>
        <v>0.66</v>
      </c>
      <c r="AB99" s="144" t="n">
        <f aca="false">AB98+AB97+AB96+AB95+AB94+AB93+AB92+AB91+AB90+AB89+AB88+AB87+AB86+AB85+AB84+AB83+AB82+AB81+AB80+AB79</f>
        <v>0</v>
      </c>
      <c r="AC99" s="144" t="n">
        <f aca="false">AC98+AC97+AC96+AC95+AC94+AC93+AC92+AC91+AC90+AC89+AC88+AC87+AC86+AC85+AC84+AC83+AC82+AC81+AC80+AC79</f>
        <v>0</v>
      </c>
      <c r="AD99" s="144" t="n">
        <f aca="false">AD98+AD97+AD96+AD95+AD94+AD93+AD92+AD91+AD90+AD89+AD88+AD87+AD86+AD85+AD84+AD83+AD82+AD81+AD80+AD79</f>
        <v>0</v>
      </c>
      <c r="AE99" s="144" t="n">
        <f aca="false">AE98+AE97+AE96+AE95+AE94+AE93+AE92+AE91+AE90+AE89+AE88+AE87+AE86+AE85+AE84+AE83+AE82+AE81+AE80+AE79</f>
        <v>0</v>
      </c>
      <c r="AF99" s="144" t="n">
        <f aca="false">AF98+AF97+AF96+AF95+AF94+AF93+AF92+AF91+AF90+AF89+AF88+AF87+AF86+AF85+AF84+AF83+AF82+AF81+AF80+AF79</f>
        <v>4.5</v>
      </c>
      <c r="AMJ99" s="0"/>
    </row>
    <row r="100" s="111" customFormat="true" ht="11.25" hidden="false" customHeight="true" outlineLevel="0" collapsed="false">
      <c r="A100" s="112" t="s">
        <v>234</v>
      </c>
      <c r="B100" s="112"/>
      <c r="C100" s="113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MJ100" s="0"/>
    </row>
    <row r="101" s="111" customFormat="true" ht="17.25" hidden="false" customHeight="true" outlineLevel="0" collapsed="false">
      <c r="A101" s="115" t="s">
        <v>23</v>
      </c>
      <c r="B101" s="115"/>
      <c r="C101" s="116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8"/>
      <c r="AMJ101" s="0"/>
    </row>
    <row r="102" s="111" customFormat="true" ht="12.75" hidden="false" customHeight="true" outlineLevel="0" collapsed="false">
      <c r="A102" s="116" t="n">
        <v>94</v>
      </c>
      <c r="B102" s="157" t="s">
        <v>235</v>
      </c>
      <c r="C102" s="130" t="n">
        <v>160</v>
      </c>
      <c r="D102" s="118"/>
      <c r="E102" s="118"/>
      <c r="F102" s="118"/>
      <c r="G102" s="118" t="n">
        <v>16</v>
      </c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 t="n">
        <v>138</v>
      </c>
      <c r="S102" s="118"/>
      <c r="T102" s="118"/>
      <c r="U102" s="118"/>
      <c r="V102" s="118" t="n">
        <v>1.6</v>
      </c>
      <c r="W102" s="118"/>
      <c r="X102" s="118"/>
      <c r="Y102" s="118" t="n">
        <v>1.3</v>
      </c>
      <c r="Z102" s="118"/>
      <c r="AA102" s="118"/>
      <c r="AB102" s="118"/>
      <c r="AC102" s="118"/>
      <c r="AD102" s="118"/>
      <c r="AE102" s="118"/>
      <c r="AF102" s="118"/>
      <c r="AMJ102" s="0"/>
    </row>
    <row r="103" s="111" customFormat="true" ht="12.8" hidden="false" customHeight="false" outlineLevel="0" collapsed="false">
      <c r="A103" s="122" t="n">
        <v>14</v>
      </c>
      <c r="B103" s="125" t="s">
        <v>61</v>
      </c>
      <c r="C103" s="122" t="n">
        <v>10</v>
      </c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 t="n">
        <v>10</v>
      </c>
      <c r="W103" s="118"/>
      <c r="X103" s="118"/>
      <c r="Y103" s="118"/>
      <c r="Z103" s="118"/>
      <c r="AA103" s="124"/>
      <c r="AB103" s="118"/>
      <c r="AC103" s="118"/>
      <c r="AD103" s="118"/>
      <c r="AE103" s="118"/>
      <c r="AF103" s="118"/>
      <c r="AMJ103" s="0"/>
    </row>
    <row r="104" s="111" customFormat="true" ht="12.75" hidden="false" customHeight="true" outlineLevel="0" collapsed="false">
      <c r="A104" s="122" t="n">
        <v>15</v>
      </c>
      <c r="B104" s="123" t="s">
        <v>116</v>
      </c>
      <c r="C104" s="159" t="s">
        <v>236</v>
      </c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 t="n">
        <v>15</v>
      </c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MJ104" s="0"/>
    </row>
    <row r="105" s="111" customFormat="true" ht="12.8" hidden="false" customHeight="false" outlineLevel="0" collapsed="false">
      <c r="A105" s="122" t="n">
        <v>376</v>
      </c>
      <c r="B105" s="123" t="s">
        <v>28</v>
      </c>
      <c r="C105" s="116" t="n">
        <v>180</v>
      </c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 t="n">
        <v>10</v>
      </c>
      <c r="Z105" s="118"/>
      <c r="AA105" s="124" t="n">
        <v>0.66</v>
      </c>
      <c r="AB105" s="118"/>
      <c r="AC105" s="118"/>
      <c r="AD105" s="118"/>
      <c r="AE105" s="118"/>
      <c r="AF105" s="118"/>
      <c r="AMJ105" s="0"/>
    </row>
    <row r="106" s="111" customFormat="true" ht="12.8" hidden="false" customHeight="false" outlineLevel="0" collapsed="false">
      <c r="A106" s="116" t="s">
        <v>30</v>
      </c>
      <c r="B106" s="125" t="s">
        <v>31</v>
      </c>
      <c r="C106" s="116" t="n">
        <v>20</v>
      </c>
      <c r="D106" s="118"/>
      <c r="E106" s="118" t="n">
        <v>20</v>
      </c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24"/>
      <c r="AB106" s="118"/>
      <c r="AC106" s="118"/>
      <c r="AD106" s="118"/>
      <c r="AE106" s="118"/>
      <c r="AF106" s="118"/>
      <c r="AMJ106" s="0"/>
    </row>
    <row r="107" s="111" customFormat="true" ht="12.8" hidden="false" customHeight="false" outlineLevel="0" collapsed="false">
      <c r="A107" s="116" t="s">
        <v>30</v>
      </c>
      <c r="B107" s="125" t="s">
        <v>227</v>
      </c>
      <c r="C107" s="116" t="n">
        <v>20</v>
      </c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 t="n">
        <v>20</v>
      </c>
      <c r="AA107" s="124"/>
      <c r="AB107" s="118"/>
      <c r="AC107" s="118"/>
      <c r="AD107" s="118"/>
      <c r="AE107" s="118"/>
      <c r="AF107" s="118"/>
      <c r="AMJ107" s="0"/>
    </row>
    <row r="108" s="111" customFormat="true" ht="12.8" hidden="false" customHeight="true" outlineLevel="0" collapsed="false">
      <c r="A108" s="115" t="s">
        <v>33</v>
      </c>
      <c r="B108" s="115"/>
      <c r="C108" s="116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24"/>
      <c r="AB108" s="118"/>
      <c r="AC108" s="118"/>
      <c r="AD108" s="118"/>
      <c r="AE108" s="118"/>
      <c r="AF108" s="118"/>
      <c r="AMJ108" s="0"/>
    </row>
    <row r="109" s="111" customFormat="true" ht="19.4" hidden="false" customHeight="false" outlineLevel="0" collapsed="false">
      <c r="A109" s="122" t="s">
        <v>30</v>
      </c>
      <c r="B109" s="123" t="s">
        <v>237</v>
      </c>
      <c r="C109" s="116" t="n">
        <v>180</v>
      </c>
      <c r="D109" s="118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 t="n">
        <v>180</v>
      </c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18"/>
      <c r="AMJ109" s="0"/>
    </row>
    <row r="110" s="111" customFormat="true" ht="12.8" hidden="false" customHeight="true" outlineLevel="0" collapsed="false">
      <c r="A110" s="115" t="s">
        <v>37</v>
      </c>
      <c r="B110" s="115"/>
      <c r="C110" s="116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MJ110" s="0"/>
    </row>
    <row r="111" s="111" customFormat="true" ht="12.8" hidden="false" customHeight="true" outlineLevel="0" collapsed="false">
      <c r="A111" s="122" t="n">
        <v>45</v>
      </c>
      <c r="B111" s="138" t="s">
        <v>118</v>
      </c>
      <c r="C111" s="116" t="n">
        <v>60</v>
      </c>
      <c r="D111" s="118"/>
      <c r="E111" s="118"/>
      <c r="F111" s="118"/>
      <c r="G111" s="118"/>
      <c r="H111" s="118"/>
      <c r="I111" s="118"/>
      <c r="J111" s="118" t="n">
        <v>63</v>
      </c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 t="n">
        <v>3</v>
      </c>
      <c r="X111" s="118"/>
      <c r="Y111" s="118"/>
      <c r="Z111" s="118"/>
      <c r="AA111" s="118"/>
      <c r="AB111" s="118"/>
      <c r="AC111" s="118"/>
      <c r="AD111" s="118"/>
      <c r="AE111" s="118"/>
      <c r="AF111" s="118"/>
      <c r="AMJ111" s="151"/>
    </row>
    <row r="112" s="111" customFormat="true" ht="19.4" hidden="false" customHeight="false" outlineLevel="0" collapsed="false">
      <c r="A112" s="160" t="n">
        <v>108</v>
      </c>
      <c r="B112" s="161" t="s">
        <v>238</v>
      </c>
      <c r="C112" s="120" t="n">
        <v>180</v>
      </c>
      <c r="D112" s="118"/>
      <c r="E112" s="118"/>
      <c r="F112" s="118" t="n">
        <v>13.8</v>
      </c>
      <c r="G112" s="118"/>
      <c r="H112" s="118"/>
      <c r="I112" s="118" t="n">
        <v>22</v>
      </c>
      <c r="J112" s="118" t="n">
        <v>8.8</v>
      </c>
      <c r="K112" s="118"/>
      <c r="L112" s="118"/>
      <c r="M112" s="118"/>
      <c r="N112" s="118"/>
      <c r="O112" s="118"/>
      <c r="P112" s="118" t="n">
        <v>32.5</v>
      </c>
      <c r="Q112" s="118"/>
      <c r="R112" s="118" t="n">
        <v>22</v>
      </c>
      <c r="S112" s="118"/>
      <c r="T112" s="118"/>
      <c r="U112" s="118"/>
      <c r="V112" s="118" t="n">
        <v>2.6</v>
      </c>
      <c r="W112" s="118"/>
      <c r="X112" s="118" t="n">
        <v>0.1</v>
      </c>
      <c r="Y112" s="118"/>
      <c r="Z112" s="118"/>
      <c r="AA112" s="118"/>
      <c r="AB112" s="118"/>
      <c r="AC112" s="118"/>
      <c r="AD112" s="118"/>
      <c r="AE112" s="118"/>
      <c r="AF112" s="133" t="n">
        <v>4.5</v>
      </c>
      <c r="AMJ112" s="0"/>
    </row>
    <row r="113" s="111" customFormat="true" ht="16.4" hidden="false" customHeight="true" outlineLevel="0" collapsed="false">
      <c r="A113" s="130" t="n">
        <v>227</v>
      </c>
      <c r="B113" s="162" t="s">
        <v>120</v>
      </c>
      <c r="C113" s="163" t="n">
        <v>70</v>
      </c>
      <c r="D113" s="118"/>
      <c r="E113" s="118"/>
      <c r="F113" s="118"/>
      <c r="G113" s="118"/>
      <c r="H113" s="118"/>
      <c r="I113" s="118"/>
      <c r="J113" s="118" t="n">
        <v>5</v>
      </c>
      <c r="K113" s="118"/>
      <c r="L113" s="118"/>
      <c r="M113" s="118"/>
      <c r="N113" s="118"/>
      <c r="O113" s="118"/>
      <c r="P113" s="118"/>
      <c r="Q113" s="118" t="n">
        <v>80</v>
      </c>
      <c r="R113" s="118"/>
      <c r="S113" s="118"/>
      <c r="T113" s="118"/>
      <c r="U113" s="118"/>
      <c r="V113" s="118" t="n">
        <v>5</v>
      </c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MJ113" s="0"/>
    </row>
    <row r="114" s="111" customFormat="true" ht="12.8" hidden="false" customHeight="false" outlineLevel="0" collapsed="false">
      <c r="A114" s="116" t="n">
        <v>312</v>
      </c>
      <c r="B114" s="139" t="s">
        <v>76</v>
      </c>
      <c r="C114" s="116" t="n">
        <v>150</v>
      </c>
      <c r="D114" s="118"/>
      <c r="E114" s="118"/>
      <c r="F114" s="118"/>
      <c r="G114" s="118"/>
      <c r="H114" s="118"/>
      <c r="I114" s="118" t="n">
        <v>128</v>
      </c>
      <c r="J114" s="118"/>
      <c r="K114" s="118"/>
      <c r="L114" s="118"/>
      <c r="M114" s="118"/>
      <c r="N114" s="118"/>
      <c r="O114" s="118"/>
      <c r="P114" s="118"/>
      <c r="Q114" s="118"/>
      <c r="R114" s="118" t="n">
        <v>22</v>
      </c>
      <c r="S114" s="118"/>
      <c r="T114" s="118"/>
      <c r="U114" s="118"/>
      <c r="V114" s="118" t="n">
        <v>5</v>
      </c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36"/>
    </row>
    <row r="115" s="111" customFormat="true" ht="19.4" hidden="false" customHeight="false" outlineLevel="0" collapsed="false">
      <c r="A115" s="122" t="s">
        <v>225</v>
      </c>
      <c r="B115" s="125" t="s">
        <v>71</v>
      </c>
      <c r="C115" s="116" t="n">
        <v>180</v>
      </c>
      <c r="D115" s="118"/>
      <c r="E115" s="118"/>
      <c r="F115" s="118"/>
      <c r="G115" s="118"/>
      <c r="H115" s="118"/>
      <c r="I115" s="118"/>
      <c r="J115" s="118"/>
      <c r="K115" s="118" t="n">
        <v>36</v>
      </c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 t="n">
        <v>9.6</v>
      </c>
      <c r="Z115" s="118"/>
      <c r="AA115" s="118"/>
      <c r="AB115" s="118"/>
      <c r="AC115" s="118"/>
      <c r="AD115" s="118"/>
      <c r="AE115" s="118"/>
      <c r="AF115" s="118"/>
      <c r="AMJ115" s="0"/>
    </row>
    <row r="116" s="111" customFormat="true" ht="12.8" hidden="false" customHeight="false" outlineLevel="0" collapsed="false">
      <c r="A116" s="116" t="s">
        <v>30</v>
      </c>
      <c r="B116" s="125" t="s">
        <v>31</v>
      </c>
      <c r="C116" s="116" t="n">
        <v>25</v>
      </c>
      <c r="D116" s="118"/>
      <c r="E116" s="118" t="n">
        <v>25</v>
      </c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MJ116" s="0"/>
    </row>
    <row r="117" s="111" customFormat="true" ht="12.8" hidden="false" customHeight="false" outlineLevel="0" collapsed="false">
      <c r="A117" s="116"/>
      <c r="B117" s="134" t="s">
        <v>46</v>
      </c>
      <c r="C117" s="116" t="n">
        <v>35</v>
      </c>
      <c r="D117" s="118" t="n">
        <v>35</v>
      </c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MJ117" s="0"/>
    </row>
    <row r="118" s="111" customFormat="true" ht="12.8" hidden="false" customHeight="true" outlineLevel="0" collapsed="false">
      <c r="A118" s="115" t="s">
        <v>219</v>
      </c>
      <c r="B118" s="115"/>
      <c r="C118" s="116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MJ118" s="0"/>
    </row>
    <row r="119" s="111" customFormat="true" ht="12.8" hidden="false" customHeight="true" outlineLevel="0" collapsed="false">
      <c r="A119" s="122" t="n">
        <v>177</v>
      </c>
      <c r="B119" s="132" t="s">
        <v>121</v>
      </c>
      <c r="C119" s="116" t="n">
        <v>200</v>
      </c>
      <c r="D119" s="118"/>
      <c r="E119" s="118"/>
      <c r="F119" s="118"/>
      <c r="G119" s="118" t="n">
        <v>41</v>
      </c>
      <c r="H119" s="118"/>
      <c r="I119" s="118"/>
      <c r="J119" s="118"/>
      <c r="K119" s="118"/>
      <c r="L119" s="118" t="n">
        <v>9.7</v>
      </c>
      <c r="M119" s="118"/>
      <c r="N119" s="118"/>
      <c r="O119" s="118"/>
      <c r="P119" s="118"/>
      <c r="Q119" s="118"/>
      <c r="R119" s="118" t="n">
        <v>96.5</v>
      </c>
      <c r="S119" s="118"/>
      <c r="T119" s="118"/>
      <c r="U119" s="118"/>
      <c r="V119" s="118" t="n">
        <v>7</v>
      </c>
      <c r="W119" s="118"/>
      <c r="X119" s="118"/>
      <c r="Y119" s="118" t="n">
        <v>5</v>
      </c>
      <c r="Z119" s="118"/>
      <c r="AA119" s="118"/>
      <c r="AB119" s="118"/>
      <c r="AC119" s="118"/>
      <c r="AD119" s="118"/>
      <c r="AE119" s="118"/>
      <c r="AF119" s="118"/>
      <c r="AMJ119" s="0"/>
    </row>
    <row r="120" s="111" customFormat="true" ht="17.15" hidden="false" customHeight="true" outlineLevel="0" collapsed="false">
      <c r="A120" s="130" t="n">
        <v>406</v>
      </c>
      <c r="B120" s="140" t="s">
        <v>239</v>
      </c>
      <c r="C120" s="130" t="n">
        <v>50</v>
      </c>
      <c r="D120" s="118"/>
      <c r="E120" s="118"/>
      <c r="F120" s="118" t="n">
        <v>25.85</v>
      </c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 t="n">
        <v>0.74</v>
      </c>
      <c r="W120" s="118" t="n">
        <v>0.02</v>
      </c>
      <c r="X120" s="124" t="n">
        <v>0.025</v>
      </c>
      <c r="Y120" s="124" t="n">
        <v>1.7</v>
      </c>
      <c r="Z120" s="118" t="n">
        <v>16.7</v>
      </c>
      <c r="AA120" s="118"/>
      <c r="AB120" s="118" t="n">
        <v>0.8</v>
      </c>
      <c r="AC120" s="118"/>
      <c r="AD120" s="118"/>
      <c r="AE120" s="118"/>
      <c r="AF120" s="118"/>
      <c r="AG120" s="136"/>
    </row>
    <row r="121" s="111" customFormat="true" ht="28.35" hidden="false" customHeight="false" outlineLevel="0" collapsed="false">
      <c r="A121" s="116" t="s">
        <v>30</v>
      </c>
      <c r="B121" s="157" t="s">
        <v>129</v>
      </c>
      <c r="C121" s="130" t="n">
        <v>200</v>
      </c>
      <c r="D121" s="118"/>
      <c r="E121" s="135"/>
      <c r="F121" s="135"/>
      <c r="G121" s="135"/>
      <c r="H121" s="135"/>
      <c r="I121" s="135"/>
      <c r="J121" s="135"/>
      <c r="K121" s="135"/>
      <c r="L121" s="135"/>
      <c r="M121" s="135" t="n">
        <v>200</v>
      </c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18"/>
      <c r="AMJ121" s="0"/>
    </row>
    <row r="122" s="111" customFormat="true" ht="12.8" hidden="false" customHeight="false" outlineLevel="0" collapsed="false">
      <c r="A122" s="141"/>
      <c r="B122" s="142"/>
      <c r="C122" s="143"/>
      <c r="D122" s="144" t="n">
        <f aca="false">D121+D120+D119+D118+D117+D116+D115+D114+D113+D112+D111+D110+D109+D108+D107+D106+D105+D104+D103+D102</f>
        <v>35</v>
      </c>
      <c r="E122" s="144" t="n">
        <f aca="false">E121+E120+E119+E118+E117+E116+E115+E114+E113+E112+E111+E110+E109+E108+E107+E106+E105+E104+E103+E102</f>
        <v>45</v>
      </c>
      <c r="F122" s="144" t="n">
        <f aca="false">F121+F120+F119+F118+F117+F116+F115+F114+F113+F112+F111+F110+F109+F108+F107+F106+F105+F104+F103+F102</f>
        <v>39.65</v>
      </c>
      <c r="G122" s="144" t="n">
        <f aca="false">G121+G120+G119+G118+G117+G116+G115+G114+G113+G112+G111+G110+G109+G108+G107+G106+G105+G104+G103+G102</f>
        <v>57</v>
      </c>
      <c r="H122" s="144" t="n">
        <f aca="false">H121+H120+H119+H118+H117+H116+H115+H114+H113+H112+H111+H110+H109+H108+H107+H106+H105+H104+H103+H102</f>
        <v>0</v>
      </c>
      <c r="I122" s="144" t="n">
        <f aca="false">I121+I120+I119+I118+I117+I116+I115+I114+I113+I112+I111+I110+I109+I108+I107+I106+I105+I104+I103+I102</f>
        <v>150</v>
      </c>
      <c r="J122" s="144" t="n">
        <f aca="false">J121+J120+J119+J118+J117+J116+J115+J114+J113+J112+J111+J110+J109+J108+J107+J106+J105+J104+J103+J102</f>
        <v>76.8</v>
      </c>
      <c r="K122" s="144" t="n">
        <f aca="false">K121+K120+K119+K118+K117+K116+K115+K114+K113+K112+K111+K110+K109+K108+K107+K106+K105+K104+K103+K102</f>
        <v>36</v>
      </c>
      <c r="L122" s="144" t="n">
        <f aca="false">L121+L120+L119+L118+L117+L116+L115+L114+L113+L112+L111+L110+L109+L108+L107+L106+L105+L104+L103+L102</f>
        <v>9.7</v>
      </c>
      <c r="M122" s="144" t="n">
        <f aca="false">M121+M120+M119+M118+M117+M116+M115+M114+M113+M112+M111+M110+M109+M108+M107+M106+M105+M104+M103+M102</f>
        <v>200</v>
      </c>
      <c r="N122" s="144" t="n">
        <f aca="false">N121+N120+N119+N118+N117+N116+N115+N114+N113+N112+N111+N110+N109+N108+N107+N106+N105+N104+N103+N102</f>
        <v>0</v>
      </c>
      <c r="O122" s="144" t="n">
        <f aca="false">O121+O120+O119+O118+O117+O116+O115+O114+O113+O112+O111+O110+O109+O108+O107+O106+O105+O104+O103+O102</f>
        <v>0</v>
      </c>
      <c r="P122" s="144" t="n">
        <f aca="false">P121+P120+P119+P118+P117+P116+P115+P114+P113+P112+P111+P110+P109+P108+P107+P106+P105+P104+P103+P102</f>
        <v>32.5</v>
      </c>
      <c r="Q122" s="144" t="n">
        <f aca="false">Q121+Q120+Q119+Q118+Q117+Q116+Q115+Q114+Q113+Q112+Q111+Q110+Q109+Q108+Q107+Q106+Q105+Q104+Q103+Q102</f>
        <v>80</v>
      </c>
      <c r="R122" s="144" t="n">
        <f aca="false">R121+R120+R119+R118+R117+R116+R115+R114+R113+R112+R111+R110+R109+R108+R107+R106+R105+R104+R103+R102</f>
        <v>458.5</v>
      </c>
      <c r="S122" s="144" t="n">
        <f aca="false">S121+S120+S119+S118+S117+S116+S115+S114+S113+S112+S111+S110+S109+S108+S107+S106+S105+S104+S103+S102</f>
        <v>0</v>
      </c>
      <c r="T122" s="144" t="n">
        <f aca="false">T121+T120+T119+T118+T117+T116+T115+T114+T113+T112+T111+T110+T109+T108+T107+T106+T105+T104+T103+T102</f>
        <v>15</v>
      </c>
      <c r="U122" s="144" t="n">
        <f aca="false">U121+U120+U119+U118+U117+U116+U115+U114+U113+U112+U111+U110+U109+U108+U107+U106+U105+U104+U103+U102</f>
        <v>0</v>
      </c>
      <c r="V122" s="144" t="n">
        <f aca="false">V121+V120+V119+V118+V117+V116+V115+V114+V113+V112+V111+V110+V109+V108+V107+V106+V105+V104+V103+V102</f>
        <v>31.94</v>
      </c>
      <c r="W122" s="144" t="n">
        <f aca="false">W121+W120+W119+W118+W117+W116+W115+W114+W113+W112+W111+W110+W109+W108+W107+W106+W105+W104+W103+W102</f>
        <v>3.02</v>
      </c>
      <c r="X122" s="144" t="n">
        <f aca="false">X121+X120+X119+X118+X117+X116+X115+X114+X113+X112+X111+X110+X109+X108+X107+X106+X105+X104+X103+X102</f>
        <v>0.125</v>
      </c>
      <c r="Y122" s="144" t="n">
        <f aca="false">Y121+Y120+Y119+Y118+Y117+Y116+Y115+Y114+Y113+Y112+Y111+Y110+Y109+Y108+Y107+Y106+Y105+Y104+Y103+Y102</f>
        <v>27.6</v>
      </c>
      <c r="Z122" s="144" t="n">
        <f aca="false">Z121+Z120+Z119+Z118+Z117+Z116+Z115+Z114+Z113+Z112+Z111+Z110+Z109+Z108+Z107+Z106+Z105+Z104+Z103+Z102</f>
        <v>36.7</v>
      </c>
      <c r="AA122" s="144" t="n">
        <f aca="false">AA121+AA120+AA119+AA118+AA117+AA116+AA115+AA114+AA113+AA112+AA111+AA110+AA109+AA108+AA107+AA106+AA105+AA104+AA103+AA102</f>
        <v>0.66</v>
      </c>
      <c r="AB122" s="144" t="n">
        <f aca="false">AB121+AB120+AB119+AB118+AB117+AB116+AB115+AB114+AB113+AB112+AB111+AB110+AB109+AB108+AB107+AB106+AB105+AB104+AB103+AB102</f>
        <v>0.8</v>
      </c>
      <c r="AC122" s="144" t="n">
        <f aca="false">AC121+AC120+AC119+AC118+AC117+AC116+AC115+AC114+AC113+AC112+AC111+AC110+AC109+AC108+AC107+AC106+AC105+AC104+AC103+AC102</f>
        <v>0</v>
      </c>
      <c r="AD122" s="144" t="n">
        <f aca="false">AD121+AD120+AD119+AD118+AD117+AD116+AD115+AD114+AD113+AD112+AD111+AD110+AD109+AD108+AD107+AD106+AD105+AD104+AD103+AD102</f>
        <v>0</v>
      </c>
      <c r="AE122" s="144" t="n">
        <f aca="false">AE121+AE120+AE119+AE118+AE117+AE116+AE115+AE114+AE113+AE112+AE111+AE110+AE109+AE108+AE107+AE106+AE105+AE104+AE103+AE102</f>
        <v>0</v>
      </c>
      <c r="AF122" s="144" t="n">
        <f aca="false">AF121+AF120+AF119+AF118+AF117+AF116+AF115+AF114+AF113+AF112+AF111+AF110+AF109+AF108+AF107+AF106+AF105+AF104+AF103+AF102</f>
        <v>4.5</v>
      </c>
      <c r="AMJ122" s="0"/>
    </row>
    <row r="123" s="111" customFormat="true" ht="12.8" hidden="false" customHeight="true" outlineLevel="0" collapsed="false">
      <c r="A123" s="112" t="s">
        <v>240</v>
      </c>
      <c r="B123" s="112"/>
      <c r="C123" s="113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MJ123" s="0"/>
    </row>
    <row r="124" s="111" customFormat="true" ht="17.25" hidden="false" customHeight="true" outlineLevel="0" collapsed="false">
      <c r="A124" s="115" t="s">
        <v>23</v>
      </c>
      <c r="B124" s="115"/>
      <c r="C124" s="116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8"/>
      <c r="AMJ124" s="0"/>
    </row>
    <row r="125" s="111" customFormat="true" ht="12.8" hidden="false" customHeight="false" outlineLevel="0" collapsed="false">
      <c r="A125" s="116" t="n">
        <v>213</v>
      </c>
      <c r="B125" s="119" t="s">
        <v>24</v>
      </c>
      <c r="C125" s="116" t="n">
        <v>40</v>
      </c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 t="n">
        <v>1</v>
      </c>
      <c r="Y125" s="118"/>
      <c r="Z125" s="118"/>
      <c r="AA125" s="118"/>
      <c r="AB125" s="118"/>
      <c r="AC125" s="118"/>
      <c r="AD125" s="118"/>
      <c r="AE125" s="118"/>
      <c r="AF125" s="118"/>
      <c r="AMJ125" s="0"/>
    </row>
    <row r="126" s="111" customFormat="true" ht="12.75" hidden="false" customHeight="true" outlineLevel="0" collapsed="false">
      <c r="A126" s="116" t="n">
        <v>94</v>
      </c>
      <c r="B126" s="157" t="s">
        <v>241</v>
      </c>
      <c r="C126" s="130" t="n">
        <v>160</v>
      </c>
      <c r="D126" s="118"/>
      <c r="E126" s="118"/>
      <c r="F126" s="118"/>
      <c r="G126" s="118" t="n">
        <v>16</v>
      </c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 t="n">
        <v>138</v>
      </c>
      <c r="S126" s="118"/>
      <c r="T126" s="118"/>
      <c r="U126" s="118"/>
      <c r="V126" s="118" t="n">
        <v>1.6</v>
      </c>
      <c r="W126" s="118"/>
      <c r="X126" s="118"/>
      <c r="Y126" s="118" t="n">
        <v>1.3</v>
      </c>
      <c r="Z126" s="118"/>
      <c r="AA126" s="118"/>
      <c r="AB126" s="118"/>
      <c r="AC126" s="118"/>
      <c r="AD126" s="118"/>
      <c r="AE126" s="118"/>
      <c r="AF126" s="118"/>
      <c r="AMJ126" s="0"/>
    </row>
    <row r="127" s="111" customFormat="true" ht="12.8" hidden="false" customHeight="false" outlineLevel="0" collapsed="false">
      <c r="A127" s="122" t="n">
        <v>14</v>
      </c>
      <c r="B127" s="125" t="s">
        <v>61</v>
      </c>
      <c r="C127" s="122" t="n">
        <v>5</v>
      </c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 t="n">
        <v>5</v>
      </c>
      <c r="W127" s="118"/>
      <c r="X127" s="118"/>
      <c r="Y127" s="118"/>
      <c r="Z127" s="118"/>
      <c r="AA127" s="124"/>
      <c r="AB127" s="118"/>
      <c r="AC127" s="118"/>
      <c r="AD127" s="118"/>
      <c r="AE127" s="118"/>
      <c r="AF127" s="118"/>
      <c r="AMJ127" s="0"/>
    </row>
    <row r="128" s="111" customFormat="true" ht="12.8" hidden="false" customHeight="false" outlineLevel="0" collapsed="false">
      <c r="A128" s="126" t="s">
        <v>64</v>
      </c>
      <c r="B128" s="127" t="s">
        <v>217</v>
      </c>
      <c r="C128" s="126" t="n">
        <v>50</v>
      </c>
      <c r="D128" s="128"/>
      <c r="E128" s="128"/>
      <c r="F128" s="128"/>
      <c r="G128" s="128"/>
      <c r="H128" s="128"/>
      <c r="I128" s="128"/>
      <c r="J128" s="128"/>
      <c r="K128" s="128" t="n">
        <v>50</v>
      </c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9"/>
    </row>
    <row r="129" s="111" customFormat="true" ht="12.8" hidden="false" customHeight="false" outlineLevel="0" collapsed="false">
      <c r="A129" s="116" t="n">
        <v>379</v>
      </c>
      <c r="B129" s="154" t="s">
        <v>230</v>
      </c>
      <c r="C129" s="116" t="n">
        <v>180</v>
      </c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 t="n">
        <v>150</v>
      </c>
      <c r="S129" s="118"/>
      <c r="T129" s="118"/>
      <c r="U129" s="118"/>
      <c r="V129" s="118"/>
      <c r="W129" s="118"/>
      <c r="X129" s="118"/>
      <c r="Y129" s="118" t="n">
        <v>7</v>
      </c>
      <c r="Z129" s="118"/>
      <c r="AA129" s="118"/>
      <c r="AB129" s="118"/>
      <c r="AC129" s="118"/>
      <c r="AD129" s="118" t="n">
        <v>3.6</v>
      </c>
      <c r="AE129" s="118"/>
      <c r="AF129" s="118"/>
      <c r="AMJ129" s="0"/>
    </row>
    <row r="130" s="111" customFormat="true" ht="12.8" hidden="false" customHeight="false" outlineLevel="0" collapsed="false">
      <c r="A130" s="116" t="s">
        <v>30</v>
      </c>
      <c r="B130" s="125" t="s">
        <v>31</v>
      </c>
      <c r="C130" s="116" t="n">
        <v>20</v>
      </c>
      <c r="D130" s="118"/>
      <c r="E130" s="118" t="n">
        <v>20</v>
      </c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MJ130" s="0"/>
    </row>
    <row r="131" s="111" customFormat="true" ht="12.8" hidden="false" customHeight="false" outlineLevel="0" collapsed="false">
      <c r="A131" s="116" t="s">
        <v>30</v>
      </c>
      <c r="B131" s="154" t="s">
        <v>242</v>
      </c>
      <c r="C131" s="116" t="n">
        <v>30</v>
      </c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 t="n">
        <v>30</v>
      </c>
      <c r="AA131" s="118"/>
      <c r="AB131" s="118"/>
      <c r="AC131" s="118"/>
      <c r="AD131" s="118"/>
      <c r="AE131" s="118"/>
      <c r="AF131" s="118"/>
      <c r="AMJ131" s="0"/>
    </row>
    <row r="132" s="111" customFormat="true" ht="12.8" hidden="false" customHeight="true" outlineLevel="0" collapsed="false">
      <c r="A132" s="115" t="s">
        <v>33</v>
      </c>
      <c r="B132" s="115"/>
      <c r="C132" s="116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MJ132" s="0"/>
    </row>
    <row r="133" s="111" customFormat="true" ht="28.35" hidden="false" customHeight="false" outlineLevel="0" collapsed="false">
      <c r="A133" s="122" t="s">
        <v>30</v>
      </c>
      <c r="B133" s="123" t="s">
        <v>129</v>
      </c>
      <c r="C133" s="116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 t="n">
        <v>200</v>
      </c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24"/>
      <c r="AB133" s="118"/>
      <c r="AC133" s="118"/>
      <c r="AD133" s="118"/>
      <c r="AE133" s="118"/>
      <c r="AF133" s="118"/>
      <c r="AMJ133" s="0"/>
    </row>
    <row r="134" s="111" customFormat="true" ht="12.8" hidden="false" customHeight="true" outlineLevel="0" collapsed="false">
      <c r="A134" s="115" t="s">
        <v>37</v>
      </c>
      <c r="B134" s="115"/>
      <c r="C134" s="116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MJ134" s="0"/>
    </row>
    <row r="135" s="111" customFormat="true" ht="19.4" hidden="false" customHeight="false" outlineLevel="0" collapsed="false">
      <c r="A135" s="122" t="n">
        <v>53</v>
      </c>
      <c r="B135" s="123" t="s">
        <v>130</v>
      </c>
      <c r="C135" s="116" t="n">
        <v>60</v>
      </c>
      <c r="D135" s="118"/>
      <c r="E135" s="118"/>
      <c r="F135" s="118"/>
      <c r="G135" s="118"/>
      <c r="H135" s="118"/>
      <c r="I135" s="118"/>
      <c r="J135" s="118" t="n">
        <v>48</v>
      </c>
      <c r="K135" s="118" t="n">
        <v>10.8</v>
      </c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 t="n">
        <v>2.4</v>
      </c>
      <c r="X135" s="118"/>
      <c r="Y135" s="118"/>
      <c r="Z135" s="118"/>
      <c r="AA135" s="118"/>
      <c r="AB135" s="118"/>
      <c r="AC135" s="118"/>
      <c r="AD135" s="118"/>
      <c r="AE135" s="118"/>
      <c r="AF135" s="118"/>
      <c r="AMJ135" s="0"/>
    </row>
    <row r="136" s="111" customFormat="true" ht="19.4" hidden="false" customHeight="false" outlineLevel="0" collapsed="false">
      <c r="A136" s="122" t="n">
        <v>102</v>
      </c>
      <c r="B136" s="134" t="s">
        <v>132</v>
      </c>
      <c r="C136" s="122" t="n">
        <v>180</v>
      </c>
      <c r="D136" s="118"/>
      <c r="E136" s="118"/>
      <c r="F136" s="118"/>
      <c r="G136" s="118" t="n">
        <v>14</v>
      </c>
      <c r="H136" s="118"/>
      <c r="I136" s="118" t="n">
        <v>36</v>
      </c>
      <c r="J136" s="118" t="n">
        <v>16</v>
      </c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 t="n">
        <v>3.6</v>
      </c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33" t="n">
        <v>4.5</v>
      </c>
      <c r="AMJ136" s="0"/>
    </row>
    <row r="137" s="137" customFormat="true" ht="12.8" hidden="false" customHeight="false" outlineLevel="0" collapsed="false">
      <c r="A137" s="122" t="n">
        <v>258</v>
      </c>
      <c r="B137" s="134" t="s">
        <v>134</v>
      </c>
      <c r="C137" s="122" t="n">
        <v>160</v>
      </c>
      <c r="D137" s="118"/>
      <c r="E137" s="135"/>
      <c r="F137" s="135" t="n">
        <v>1.8</v>
      </c>
      <c r="G137" s="135"/>
      <c r="H137" s="135"/>
      <c r="I137" s="135" t="n">
        <v>74</v>
      </c>
      <c r="J137" s="135" t="n">
        <v>31</v>
      </c>
      <c r="K137" s="135"/>
      <c r="L137" s="135"/>
      <c r="M137" s="135"/>
      <c r="N137" s="135" t="n">
        <v>80</v>
      </c>
      <c r="O137" s="135"/>
      <c r="P137" s="135"/>
      <c r="Q137" s="135"/>
      <c r="R137" s="135"/>
      <c r="S137" s="135"/>
      <c r="T137" s="135"/>
      <c r="U137" s="135"/>
      <c r="V137" s="135"/>
      <c r="W137" s="135" t="n">
        <v>5</v>
      </c>
      <c r="X137" s="135"/>
      <c r="Y137" s="135"/>
      <c r="Z137" s="135"/>
      <c r="AA137" s="135"/>
      <c r="AB137" s="135"/>
      <c r="AC137" s="135"/>
      <c r="AD137" s="135"/>
      <c r="AE137" s="135"/>
      <c r="AF137" s="118"/>
      <c r="AG137" s="136"/>
    </row>
    <row r="138" s="111" customFormat="true" ht="12.8" hidden="false" customHeight="false" outlineLevel="0" collapsed="false">
      <c r="A138" s="116" t="n">
        <v>342</v>
      </c>
      <c r="B138" s="156" t="s">
        <v>92</v>
      </c>
      <c r="C138" s="116" t="n">
        <v>150</v>
      </c>
      <c r="D138" s="118"/>
      <c r="E138" s="118"/>
      <c r="F138" s="118"/>
      <c r="G138" s="118"/>
      <c r="H138" s="118"/>
      <c r="I138" s="118"/>
      <c r="J138" s="118"/>
      <c r="K138" s="118" t="n">
        <v>36</v>
      </c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 t="n">
        <v>9.6</v>
      </c>
      <c r="Z138" s="118"/>
      <c r="AA138" s="118"/>
      <c r="AB138" s="118"/>
      <c r="AC138" s="118"/>
      <c r="AD138" s="118"/>
      <c r="AE138" s="118"/>
      <c r="AF138" s="118"/>
      <c r="AMJ138" s="0"/>
    </row>
    <row r="139" s="111" customFormat="true" ht="12.8" hidden="false" customHeight="false" outlineLevel="0" collapsed="false">
      <c r="A139" s="116" t="s">
        <v>30</v>
      </c>
      <c r="B139" s="125" t="s">
        <v>31</v>
      </c>
      <c r="C139" s="116" t="n">
        <v>25</v>
      </c>
      <c r="D139" s="118"/>
      <c r="E139" s="118" t="n">
        <v>25</v>
      </c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MJ139" s="0"/>
    </row>
    <row r="140" s="111" customFormat="true" ht="12.8" hidden="false" customHeight="false" outlineLevel="0" collapsed="false">
      <c r="A140" s="116"/>
      <c r="B140" s="134" t="s">
        <v>46</v>
      </c>
      <c r="C140" s="116" t="n">
        <v>35</v>
      </c>
      <c r="D140" s="118" t="n">
        <v>35</v>
      </c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MJ140" s="0"/>
    </row>
    <row r="141" s="111" customFormat="true" ht="12.8" hidden="false" customHeight="true" outlineLevel="0" collapsed="false">
      <c r="A141" s="115" t="s">
        <v>219</v>
      </c>
      <c r="B141" s="115"/>
      <c r="C141" s="116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MJ141" s="0"/>
    </row>
    <row r="142" s="111" customFormat="true" ht="12.8" hidden="false" customHeight="false" outlineLevel="0" collapsed="false">
      <c r="A142" s="116" t="n">
        <v>218</v>
      </c>
      <c r="B142" s="134" t="s">
        <v>243</v>
      </c>
      <c r="C142" s="116" t="s">
        <v>244</v>
      </c>
      <c r="D142" s="118"/>
      <c r="E142" s="118"/>
      <c r="F142" s="118" t="n">
        <v>21.8</v>
      </c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 t="n">
        <v>155.8</v>
      </c>
      <c r="T142" s="118"/>
      <c r="U142" s="118" t="n">
        <v>20</v>
      </c>
      <c r="V142" s="118"/>
      <c r="W142" s="118"/>
      <c r="X142" s="118" t="n">
        <v>0.28</v>
      </c>
      <c r="Y142" s="118" t="n">
        <v>7.6</v>
      </c>
      <c r="Z142" s="118"/>
      <c r="AA142" s="118"/>
      <c r="AB142" s="118"/>
      <c r="AC142" s="118"/>
      <c r="AD142" s="118"/>
      <c r="AE142" s="118"/>
      <c r="AF142" s="118"/>
      <c r="AMJ142" s="0"/>
    </row>
    <row r="143" s="111" customFormat="true" ht="12.8" hidden="false" customHeight="false" outlineLevel="0" collapsed="false">
      <c r="A143" s="116" t="n">
        <v>354</v>
      </c>
      <c r="B143" s="157" t="s">
        <v>245</v>
      </c>
      <c r="C143" s="130" t="n">
        <v>180</v>
      </c>
      <c r="D143" s="118"/>
      <c r="E143" s="135"/>
      <c r="F143" s="135"/>
      <c r="G143" s="135"/>
      <c r="H143" s="135"/>
      <c r="I143" s="135"/>
      <c r="J143" s="135"/>
      <c r="K143" s="135"/>
      <c r="L143" s="135" t="n">
        <v>11</v>
      </c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 t="n">
        <v>9</v>
      </c>
      <c r="Z143" s="135"/>
      <c r="AA143" s="135"/>
      <c r="AB143" s="135"/>
      <c r="AC143" s="135"/>
      <c r="AD143" s="135"/>
      <c r="AE143" s="135" t="n">
        <v>8</v>
      </c>
      <c r="AF143" s="118"/>
      <c r="AMJ143" s="0"/>
    </row>
    <row r="144" s="111" customFormat="true" ht="12.8" hidden="false" customHeight="false" outlineLevel="0" collapsed="false">
      <c r="A144" s="122" t="n">
        <v>429</v>
      </c>
      <c r="B144" s="125" t="s">
        <v>138</v>
      </c>
      <c r="C144" s="130" t="n">
        <v>30</v>
      </c>
      <c r="D144" s="118"/>
      <c r="E144" s="135"/>
      <c r="F144" s="135" t="n">
        <v>21.4</v>
      </c>
      <c r="G144" s="135"/>
      <c r="H144" s="135"/>
      <c r="I144" s="135"/>
      <c r="J144" s="135"/>
      <c r="K144" s="135"/>
      <c r="L144" s="135" t="n">
        <v>1</v>
      </c>
      <c r="M144" s="135"/>
      <c r="N144" s="135"/>
      <c r="O144" s="135"/>
      <c r="P144" s="135"/>
      <c r="Q144" s="135"/>
      <c r="R144" s="135"/>
      <c r="S144" s="135"/>
      <c r="T144" s="135"/>
      <c r="U144" s="135"/>
      <c r="V144" s="135" t="n">
        <v>2</v>
      </c>
      <c r="W144" s="135"/>
      <c r="X144" s="135" t="n">
        <v>0.01</v>
      </c>
      <c r="Y144" s="135" t="n">
        <v>2</v>
      </c>
      <c r="Z144" s="135"/>
      <c r="AA144" s="135"/>
      <c r="AB144" s="135" t="n">
        <v>0.6</v>
      </c>
      <c r="AC144" s="135"/>
      <c r="AD144" s="135"/>
      <c r="AE144" s="135"/>
      <c r="AF144" s="118"/>
      <c r="AMJ144" s="0"/>
    </row>
    <row r="145" s="111" customFormat="true" ht="12.8" hidden="false" customHeight="false" outlineLevel="0" collapsed="false">
      <c r="A145" s="141"/>
      <c r="B145" s="142" t="s">
        <v>221</v>
      </c>
      <c r="C145" s="143"/>
      <c r="D145" s="144" t="n">
        <f aca="false">D144+D143+D142+D141+D140+D139+D138+D137+D136+D135+D134+D133+D132+D131+D130+D129+D128+D127+D126+D125</f>
        <v>35</v>
      </c>
      <c r="E145" s="144" t="n">
        <f aca="false">E144+E143+E142+E141+E140+E139+E138+E137+E136+E135+E134+E133+E132+E131+E130+E129+E128+E127+E126+E125</f>
        <v>45</v>
      </c>
      <c r="F145" s="144" t="n">
        <f aca="false">F144+F143+F142+F141+F140+F139+F138+F137+F136+F135+F134+F133+F132+F131+F130+F129+F128+F127+F126+F125</f>
        <v>45</v>
      </c>
      <c r="G145" s="144" t="n">
        <f aca="false">G144+G143+G142+G141+G140+G139+G138+G137+G136+G135+G134+G133+G132+G131+G130+G129+G128+G127+G126+G125</f>
        <v>30</v>
      </c>
      <c r="H145" s="144" t="n">
        <f aca="false">H144+H143+H142+H141+H140+H139+H138+H137+H136+H135+H134+H133+H132+H131+H130+H129+H128+H127+H126+H125</f>
        <v>0</v>
      </c>
      <c r="I145" s="144" t="n">
        <f aca="false">I144+I143+I142+I141+I140+I139+I138+I137+I136+I135+I134+I133+I132+I131+I130+I129+I128+I127+I126+I125</f>
        <v>110</v>
      </c>
      <c r="J145" s="144" t="n">
        <f aca="false">J144+J143+J142+J141+J140+J139+J138+J137+J136+J135+J134+J133+J132+J131+J130+J129+J128+J127+J126+J125</f>
        <v>95</v>
      </c>
      <c r="K145" s="144" t="n">
        <f aca="false">K144+K143+K142+K141+K140+K139+K138+K137+K136+K135+K134+K133+K132+K131+K130+K129+K128+K127+K126+K125</f>
        <v>96.8</v>
      </c>
      <c r="L145" s="144" t="n">
        <f aca="false">L144+L143+L142+L141+L140+L139+L138+L137+L136+L135+L134+L133+L132+L131+L130+L129+L128+L127+L126+L125</f>
        <v>12</v>
      </c>
      <c r="M145" s="144" t="n">
        <f aca="false">M144+M143+M142+M141+M140+M139+M138+M137+M136+M135+M134+M133+M132+M131+M130+M129+M128+M127+M126+M125</f>
        <v>200</v>
      </c>
      <c r="N145" s="144" t="n">
        <f aca="false">N144+N143+N142+N141+N140+N139+N138+N137+N136+N135+N134+N133+N132+N131+N130+N129+N128+N127+N126+N125</f>
        <v>80</v>
      </c>
      <c r="O145" s="144" t="n">
        <f aca="false">O144+O143+O142+O141+O140+O139+O138+O137+O136+O135+O134+O133+O132+O131+O130+O129+O128+O127+O126+O125</f>
        <v>0</v>
      </c>
      <c r="P145" s="144" t="n">
        <f aca="false">P144+P143+P142+P141+P140+P139+P138+P137+P136+P135+P134+P133+P132+P131+P130+P129+P128+P127+P126+P125</f>
        <v>0</v>
      </c>
      <c r="Q145" s="144" t="n">
        <f aca="false">Q144+Q143+Q142+Q141+Q140+Q139+Q138+Q137+Q136+Q135+Q134+Q133+Q132+Q131+Q130+Q129+Q128+Q127+Q126+Q125</f>
        <v>0</v>
      </c>
      <c r="R145" s="144" t="n">
        <f aca="false">R144+R143+R142+R141+R140+R139+R138+R137+R136+R135+R134+R133+R132+R131+R130+R129+R128+R127+R126+R125</f>
        <v>288</v>
      </c>
      <c r="S145" s="144" t="n">
        <f aca="false">S144+S143+S142+S141+S140+S139+S138+S137+S136+S135+S134+S133+S132+S131+S130+S129+S128+S127+S126+S125</f>
        <v>155.8</v>
      </c>
      <c r="T145" s="144" t="n">
        <f aca="false">T144+T143+T142+T141+T140+T139+T138+T137+T136+T135+T134+T133+T132+T131+T130+T129+T128+T127+T126+T125</f>
        <v>0</v>
      </c>
      <c r="U145" s="144" t="n">
        <f aca="false">U144+U143+U142+U141+U140+U139+U138+U137+U136+U135+U134+U133+U132+U131+U130+U129+U128+U127+U126+U125</f>
        <v>20</v>
      </c>
      <c r="V145" s="144" t="n">
        <f aca="false">V144+V143+V142+V141+V140+V139+V138+V137+V136+V135+V134+V133+V132+V131+V130+V129+V128+V127+V126+V125</f>
        <v>12.2</v>
      </c>
      <c r="W145" s="144" t="n">
        <f aca="false">W144+W143+W142+W141+W140+W139+W138+W137+W136+W135+W134+W133+W132+W131+W130+W129+W128+W127+W126+W125</f>
        <v>7.4</v>
      </c>
      <c r="X145" s="144" t="n">
        <f aca="false">X144+X143+X142+X141+X140+X139+X138+X137+X136+X135+X134+X133+X132+X131+X130+X129+X128+X127+X126+X125</f>
        <v>1.29</v>
      </c>
      <c r="Y145" s="144" t="n">
        <f aca="false">Y144+Y143+Y142+Y141+Y140+Y139+Y138+Y137+Y136+Y135+Y134+Y133+Y132+Y131+Y130+Y129+Y128+Y127+Y126+Y125</f>
        <v>36.5</v>
      </c>
      <c r="Z145" s="144" t="n">
        <f aca="false">Z144+Z143+Z142+Z141+Z140+Z139+Z138+Z137+Z136+Z135+Z134+Z133+Z132+Z131+Z130+Z129+Z128+Z127+Z126+Z125</f>
        <v>30</v>
      </c>
      <c r="AA145" s="144" t="n">
        <f aca="false">AA144+AA143+AA142+AA141+AA140+AA139+AA138+AA137+AA136+AA135+AA134+AA133+AA132+AA131+AA130+AA129+AA128+AA127+AA126+AA125</f>
        <v>0</v>
      </c>
      <c r="AB145" s="144" t="n">
        <f aca="false">AB144+AB143+AB142+AB141+AB140+AB139+AB138+AB137+AB136+AB135+AB134+AB133+AB132+AB131+AB130+AB129+AB128+AB127+AB126+AB125</f>
        <v>0.6</v>
      </c>
      <c r="AC145" s="144" t="n">
        <f aca="false">AC144+AC143+AC142+AC141+AC140+AC139+AC138+AC137+AC136+AC135+AC134+AC133+AC132+AC131+AC130+AC129+AC128+AC127+AC126+AC125</f>
        <v>0</v>
      </c>
      <c r="AD145" s="144" t="n">
        <f aca="false">AD144+AD143+AD142+AD141+AD140+AD139+AD138+AD137+AD136+AD135+AD134+AD133+AD132+AD131+AD130+AD129+AD128+AD127+AD126+AD125</f>
        <v>3.6</v>
      </c>
      <c r="AE145" s="144" t="n">
        <f aca="false">AE144+AE143+AE142+AE141+AE140+AE139+AE138+AE137+AE136+AE135+AE134+AE133+AE132+AE131+AE130+AE129+AE128+AE127+AE126+AE125</f>
        <v>8</v>
      </c>
      <c r="AF145" s="144" t="n">
        <f aca="false">AF144+AF143+AF142+AF141+AF140+AF139+AF138+AF137+AF136+AF135+AF134+AF133+AF132+AF131+AF130+AF129+AF128+AF127+AF126+AF125</f>
        <v>4.5</v>
      </c>
      <c r="AMJ145" s="0"/>
    </row>
    <row r="146" s="111" customFormat="true" ht="11.25" hidden="false" customHeight="true" outlineLevel="0" collapsed="false">
      <c r="A146" s="112" t="s">
        <v>246</v>
      </c>
      <c r="B146" s="112"/>
      <c r="C146" s="113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MJ146" s="0"/>
    </row>
    <row r="147" s="111" customFormat="true" ht="16.4" hidden="false" customHeight="true" outlineLevel="0" collapsed="false">
      <c r="A147" s="115" t="s">
        <v>23</v>
      </c>
      <c r="B147" s="115"/>
      <c r="C147" s="120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MJ147" s="0"/>
    </row>
    <row r="148" s="111" customFormat="true" ht="17.25" hidden="false" customHeight="true" outlineLevel="0" collapsed="false">
      <c r="A148" s="116" t="n">
        <v>59</v>
      </c>
      <c r="B148" s="139" t="s">
        <v>55</v>
      </c>
      <c r="C148" s="116" t="n">
        <v>50</v>
      </c>
      <c r="D148" s="117"/>
      <c r="E148" s="117"/>
      <c r="F148" s="117"/>
      <c r="G148" s="117"/>
      <c r="H148" s="117"/>
      <c r="I148" s="117"/>
      <c r="J148" s="117" t="n">
        <v>37.5</v>
      </c>
      <c r="K148" s="117" t="n">
        <v>12.5</v>
      </c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 t="n">
        <v>0.5</v>
      </c>
      <c r="Z148" s="117"/>
      <c r="AA148" s="117"/>
      <c r="AB148" s="117"/>
      <c r="AC148" s="117"/>
      <c r="AD148" s="117"/>
      <c r="AE148" s="117"/>
      <c r="AF148" s="118"/>
      <c r="AMJ148" s="0"/>
    </row>
    <row r="149" s="111" customFormat="true" ht="12.75" hidden="false" customHeight="true" outlineLevel="0" collapsed="false">
      <c r="A149" s="116" t="n">
        <v>211</v>
      </c>
      <c r="B149" s="125" t="s">
        <v>247</v>
      </c>
      <c r="C149" s="116" t="n">
        <v>150</v>
      </c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 t="n">
        <v>39</v>
      </c>
      <c r="S149" s="118"/>
      <c r="T149" s="118" t="n">
        <v>10</v>
      </c>
      <c r="U149" s="118"/>
      <c r="V149" s="118" t="n">
        <v>7.5</v>
      </c>
      <c r="W149" s="118"/>
      <c r="X149" s="118" t="n">
        <v>2.6</v>
      </c>
      <c r="Y149" s="118"/>
      <c r="Z149" s="118"/>
      <c r="AA149" s="118"/>
      <c r="AB149" s="118"/>
      <c r="AC149" s="118"/>
      <c r="AD149" s="118"/>
      <c r="AE149" s="118"/>
      <c r="AF149" s="118"/>
      <c r="AMJ149" s="0"/>
    </row>
    <row r="150" s="111" customFormat="true" ht="12.8" hidden="false" customHeight="false" outlineLevel="0" collapsed="false">
      <c r="A150" s="122" t="n">
        <v>378</v>
      </c>
      <c r="B150" s="123" t="s">
        <v>103</v>
      </c>
      <c r="C150" s="116" t="n">
        <v>180</v>
      </c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 t="n">
        <v>120</v>
      </c>
      <c r="S150" s="118"/>
      <c r="T150" s="118"/>
      <c r="U150" s="118"/>
      <c r="V150" s="118"/>
      <c r="W150" s="118"/>
      <c r="X150" s="118"/>
      <c r="Y150" s="118" t="n">
        <v>10</v>
      </c>
      <c r="Z150" s="118"/>
      <c r="AA150" s="124" t="n">
        <v>0.66</v>
      </c>
      <c r="AB150" s="118"/>
      <c r="AC150" s="118"/>
      <c r="AD150" s="118"/>
      <c r="AE150" s="118"/>
      <c r="AF150" s="118"/>
      <c r="AMJ150" s="0"/>
    </row>
    <row r="151" s="111" customFormat="true" ht="12.8" hidden="false" customHeight="false" outlineLevel="0" collapsed="false">
      <c r="A151" s="122" t="s">
        <v>30</v>
      </c>
      <c r="B151" s="125" t="s">
        <v>31</v>
      </c>
      <c r="C151" s="116" t="n">
        <v>25</v>
      </c>
      <c r="D151" s="118"/>
      <c r="E151" s="118" t="n">
        <v>25</v>
      </c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MJ151" s="0"/>
    </row>
    <row r="152" s="111" customFormat="true" ht="12.75" hidden="false" customHeight="true" outlineLevel="0" collapsed="false">
      <c r="A152" s="115" t="s">
        <v>33</v>
      </c>
      <c r="B152" s="115"/>
      <c r="C152" s="116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MJ152" s="0"/>
    </row>
    <row r="153" s="111" customFormat="true" ht="12.8" hidden="false" customHeight="false" outlineLevel="0" collapsed="false">
      <c r="A153" s="126" t="n">
        <v>385</v>
      </c>
      <c r="B153" s="127" t="s">
        <v>142</v>
      </c>
      <c r="C153" s="126" t="n">
        <v>200</v>
      </c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 t="n">
        <v>200</v>
      </c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9"/>
    </row>
    <row r="154" s="111" customFormat="true" ht="12.75" hidden="false" customHeight="true" outlineLevel="0" collapsed="false">
      <c r="A154" s="115" t="s">
        <v>37</v>
      </c>
      <c r="B154" s="115"/>
      <c r="C154" s="116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MJ154" s="0"/>
    </row>
    <row r="155" s="111" customFormat="true" ht="20.1" hidden="false" customHeight="true" outlineLevel="0" collapsed="false">
      <c r="A155" s="122" t="n">
        <v>70</v>
      </c>
      <c r="B155" s="131" t="s">
        <v>38</v>
      </c>
      <c r="C155" s="130" t="n">
        <v>50</v>
      </c>
      <c r="D155" s="118"/>
      <c r="E155" s="118"/>
      <c r="F155" s="118"/>
      <c r="G155" s="118"/>
      <c r="H155" s="118"/>
      <c r="I155" s="118"/>
      <c r="J155" s="118" t="n">
        <v>50</v>
      </c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MJ155" s="0"/>
    </row>
    <row r="156" s="137" customFormat="true" ht="19.4" hidden="false" customHeight="true" outlineLevel="0" collapsed="false">
      <c r="A156" s="122" t="n">
        <v>92</v>
      </c>
      <c r="B156" s="125" t="s">
        <v>143</v>
      </c>
      <c r="C156" s="122" t="n">
        <v>180</v>
      </c>
      <c r="D156" s="118"/>
      <c r="E156" s="118"/>
      <c r="F156" s="118"/>
      <c r="G156" s="118"/>
      <c r="H156" s="118"/>
      <c r="I156" s="118" t="n">
        <v>18</v>
      </c>
      <c r="J156" s="118" t="n">
        <v>52.2</v>
      </c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 t="n">
        <v>7</v>
      </c>
      <c r="V156" s="118" t="n">
        <v>3.6</v>
      </c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33" t="n">
        <v>4.5</v>
      </c>
      <c r="AMJ156" s="26"/>
    </row>
    <row r="157" s="137" customFormat="true" ht="12.8" hidden="false" customHeight="false" outlineLevel="0" collapsed="false">
      <c r="A157" s="122" t="n">
        <v>268</v>
      </c>
      <c r="B157" s="134" t="s">
        <v>248</v>
      </c>
      <c r="C157" s="122" t="n">
        <v>70</v>
      </c>
      <c r="D157" s="118"/>
      <c r="E157" s="135" t="n">
        <v>19.6</v>
      </c>
      <c r="F157" s="135"/>
      <c r="G157" s="135"/>
      <c r="H157" s="135"/>
      <c r="I157" s="135"/>
      <c r="J157" s="135"/>
      <c r="K157" s="135"/>
      <c r="L157" s="135"/>
      <c r="M157" s="135"/>
      <c r="N157" s="135" t="n">
        <v>51.8</v>
      </c>
      <c r="O157" s="135"/>
      <c r="P157" s="135"/>
      <c r="Q157" s="135"/>
      <c r="R157" s="135" t="n">
        <v>16.8</v>
      </c>
      <c r="S157" s="135"/>
      <c r="T157" s="135"/>
      <c r="U157" s="135"/>
      <c r="V157" s="135"/>
      <c r="W157" s="135" t="n">
        <v>4</v>
      </c>
      <c r="X157" s="135"/>
      <c r="Y157" s="135"/>
      <c r="Z157" s="135"/>
      <c r="AA157" s="135"/>
      <c r="AB157" s="135"/>
      <c r="AC157" s="135"/>
      <c r="AD157" s="135"/>
      <c r="AE157" s="135"/>
      <c r="AF157" s="118"/>
      <c r="AG157" s="136"/>
    </row>
    <row r="158" s="111" customFormat="true" ht="12.75" hidden="false" customHeight="true" outlineLevel="0" collapsed="false">
      <c r="A158" s="116" t="n">
        <v>303</v>
      </c>
      <c r="B158" s="138" t="s">
        <v>145</v>
      </c>
      <c r="C158" s="116" t="n">
        <v>150</v>
      </c>
      <c r="D158" s="118"/>
      <c r="E158" s="118"/>
      <c r="F158" s="118"/>
      <c r="G158" s="118" t="n">
        <v>36</v>
      </c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 t="n">
        <v>5</v>
      </c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MJ158" s="0"/>
    </row>
    <row r="159" s="111" customFormat="true" ht="12.8" hidden="false" customHeight="false" outlineLevel="0" collapsed="false">
      <c r="A159" s="122" t="n">
        <v>349</v>
      </c>
      <c r="B159" s="134" t="s">
        <v>45</v>
      </c>
      <c r="C159" s="116" t="n">
        <v>180</v>
      </c>
      <c r="D159" s="118"/>
      <c r="E159" s="118"/>
      <c r="F159" s="118"/>
      <c r="G159" s="118"/>
      <c r="H159" s="118"/>
      <c r="I159" s="118"/>
      <c r="J159" s="118"/>
      <c r="K159" s="118"/>
      <c r="L159" s="118" t="n">
        <v>18</v>
      </c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 t="n">
        <v>9</v>
      </c>
      <c r="Z159" s="118"/>
      <c r="AA159" s="118"/>
      <c r="AB159" s="118"/>
      <c r="AC159" s="118"/>
      <c r="AD159" s="118"/>
      <c r="AE159" s="118"/>
      <c r="AF159" s="118"/>
      <c r="AMJ159" s="0"/>
    </row>
    <row r="160" s="111" customFormat="true" ht="12.8" hidden="false" customHeight="false" outlineLevel="0" collapsed="false">
      <c r="A160" s="116" t="s">
        <v>30</v>
      </c>
      <c r="B160" s="125" t="s">
        <v>31</v>
      </c>
      <c r="C160" s="116" t="n">
        <v>25</v>
      </c>
      <c r="D160" s="118"/>
      <c r="E160" s="118" t="n">
        <v>25</v>
      </c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MJ160" s="0"/>
    </row>
    <row r="161" s="111" customFormat="true" ht="12.8" hidden="false" customHeight="false" outlineLevel="0" collapsed="false">
      <c r="A161" s="116" t="s">
        <v>30</v>
      </c>
      <c r="B161" s="134" t="s">
        <v>46</v>
      </c>
      <c r="C161" s="116" t="n">
        <v>35</v>
      </c>
      <c r="D161" s="118" t="n">
        <v>35</v>
      </c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MJ161" s="0"/>
    </row>
    <row r="162" s="111" customFormat="true" ht="12.8" hidden="false" customHeight="true" outlineLevel="0" collapsed="false">
      <c r="A162" s="115" t="s">
        <v>219</v>
      </c>
      <c r="B162" s="115"/>
      <c r="C162" s="120"/>
      <c r="D162" s="118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18"/>
      <c r="AMJ162" s="0"/>
    </row>
    <row r="163" s="111" customFormat="true" ht="12.8" hidden="false" customHeight="false" outlineLevel="0" collapsed="false">
      <c r="A163" s="116" t="n">
        <v>54</v>
      </c>
      <c r="B163" s="139" t="s">
        <v>147</v>
      </c>
      <c r="C163" s="116" t="n">
        <v>50</v>
      </c>
      <c r="D163" s="118"/>
      <c r="E163" s="118"/>
      <c r="F163" s="118"/>
      <c r="G163" s="118"/>
      <c r="H163" s="118"/>
      <c r="I163" s="118"/>
      <c r="J163" s="118" t="n">
        <v>61.6</v>
      </c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 t="n">
        <v>2.5</v>
      </c>
      <c r="X163" s="118"/>
      <c r="Y163" s="118" t="n">
        <v>0.5</v>
      </c>
      <c r="Z163" s="118"/>
      <c r="AA163" s="118"/>
      <c r="AB163" s="118"/>
      <c r="AC163" s="118"/>
      <c r="AD163" s="118"/>
      <c r="AE163" s="118"/>
      <c r="AF163" s="118"/>
      <c r="AMJ163" s="0"/>
    </row>
    <row r="164" s="111" customFormat="true" ht="22.35" hidden="false" customHeight="true" outlineLevel="0" collapsed="false">
      <c r="A164" s="116" t="n">
        <v>284</v>
      </c>
      <c r="B164" s="125" t="s">
        <v>148</v>
      </c>
      <c r="C164" s="122" t="n">
        <v>200</v>
      </c>
      <c r="D164" s="118"/>
      <c r="E164" s="135" t="n">
        <v>3</v>
      </c>
      <c r="F164" s="135"/>
      <c r="G164" s="135"/>
      <c r="H164" s="135"/>
      <c r="I164" s="135" t="n">
        <v>162.5</v>
      </c>
      <c r="J164" s="135" t="n">
        <v>11</v>
      </c>
      <c r="K164" s="135"/>
      <c r="L164" s="135"/>
      <c r="M164" s="135"/>
      <c r="N164" s="135"/>
      <c r="O164" s="135" t="n">
        <v>106.3</v>
      </c>
      <c r="P164" s="135"/>
      <c r="Q164" s="135"/>
      <c r="R164" s="135"/>
      <c r="S164" s="135"/>
      <c r="T164" s="135"/>
      <c r="U164" s="135"/>
      <c r="V164" s="118" t="n">
        <v>10</v>
      </c>
      <c r="W164" s="118"/>
      <c r="X164" s="135"/>
      <c r="Y164" s="135"/>
      <c r="Z164" s="135"/>
      <c r="AA164" s="135"/>
      <c r="AB164" s="135"/>
      <c r="AC164" s="135"/>
      <c r="AD164" s="135"/>
      <c r="AE164" s="135"/>
      <c r="AF164" s="118"/>
      <c r="AMJ164" s="0"/>
    </row>
    <row r="165" s="111" customFormat="true" ht="19.4" hidden="false" customHeight="false" outlineLevel="0" collapsed="false">
      <c r="A165" s="122" t="s">
        <v>30</v>
      </c>
      <c r="B165" s="123" t="s">
        <v>50</v>
      </c>
      <c r="C165" s="116" t="n">
        <v>180</v>
      </c>
      <c r="D165" s="118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 t="n">
        <v>180</v>
      </c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18"/>
      <c r="AMJ165" s="0"/>
    </row>
    <row r="166" s="111" customFormat="true" ht="12.8" hidden="false" customHeight="false" outlineLevel="0" collapsed="false">
      <c r="A166" s="116" t="s">
        <v>30</v>
      </c>
      <c r="B166" s="125" t="s">
        <v>31</v>
      </c>
      <c r="C166" s="116" t="n">
        <v>25</v>
      </c>
      <c r="D166" s="118"/>
      <c r="E166" s="118" t="n">
        <v>25</v>
      </c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MJ166" s="0"/>
    </row>
    <row r="167" s="111" customFormat="true" ht="12.8" hidden="false" customHeight="false" outlineLevel="0" collapsed="false">
      <c r="A167" s="116" t="s">
        <v>30</v>
      </c>
      <c r="B167" s="134" t="s">
        <v>46</v>
      </c>
      <c r="C167" s="116" t="n">
        <v>20</v>
      </c>
      <c r="D167" s="118" t="n">
        <v>20</v>
      </c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MJ167" s="0"/>
    </row>
    <row r="168" s="111" customFormat="true" ht="12.8" hidden="false" customHeight="false" outlineLevel="0" collapsed="false">
      <c r="A168" s="141"/>
      <c r="B168" s="142" t="s">
        <v>221</v>
      </c>
      <c r="C168" s="143"/>
      <c r="D168" s="144" t="n">
        <f aca="false">D167+D166+D165+D164+D163+D162+D161+D160+D159+D158+D157+D156+D155+D154+D153+D152+D151+D150+D149+D148</f>
        <v>55</v>
      </c>
      <c r="E168" s="144" t="n">
        <f aca="false">E167+E166+E165+E164+E163+E162+E161+E160+E159+E158+E157+E156+E155+E154+E153+E152+E151+E150+E149+E148</f>
        <v>97.6</v>
      </c>
      <c r="F168" s="144" t="n">
        <f aca="false">F167+F166+F165+F164+F163+F162+F161+F160+F159+F158+F157+F156+F155+F154+F153+F152+F151+F150+F149+F148</f>
        <v>0</v>
      </c>
      <c r="G168" s="144" t="n">
        <f aca="false">G167+G166+G165+G164+G163+G162+G161+G160+G159+G158+G157+G156+G155+G154+G153+G152+G151+G150+G149+G148</f>
        <v>36</v>
      </c>
      <c r="H168" s="144" t="n">
        <f aca="false">H167+H166+H165+H164+H163+H162+H161+H160+H159+H158+H157+H156+H155+H154+H153+H152+H151+H150+H149+H148</f>
        <v>0</v>
      </c>
      <c r="I168" s="144" t="n">
        <f aca="false">I167+I166+I165+I164+I163+I162+I161+I160+I159+I158+I157+I156+I155+I154+I153+I152+I151+I150+I149+I148</f>
        <v>180.5</v>
      </c>
      <c r="J168" s="144" t="n">
        <f aca="false">J167+J166+J165+J164+J163+J162+J161+J160+J159+J158+J157+J156+J155+J154+J153+J152+J151+J150+J149+J148</f>
        <v>212.3</v>
      </c>
      <c r="K168" s="144" t="n">
        <f aca="false">K167+K166+K165+K164+K163+K162+K161+K160+K159+K158+K157+K156+K155+K154+K153+K152+K151+K150+K149+K148</f>
        <v>12.5</v>
      </c>
      <c r="L168" s="144" t="n">
        <f aca="false">L167+L166+L165+L164+L163+L162+L161+L160+L159+L158+L157+L156+L155+L154+L153+L152+L151+L150+L149+L148</f>
        <v>18</v>
      </c>
      <c r="M168" s="144" t="n">
        <f aca="false">M167+M166+M165+M164+M163+M162+M161+M160+M159+M158+M157+M156+M155+M154+M153+M152+M151+M150+M149+M148</f>
        <v>0</v>
      </c>
      <c r="N168" s="144" t="n">
        <f aca="false">N167+N166+N165+N164+N163+N162+N161+N160+N159+N158+N157+N156+N155+N154+N153+N152+N151+N150+N149+N148</f>
        <v>51.8</v>
      </c>
      <c r="O168" s="144" t="n">
        <f aca="false">O167+O166+O165+O164+O163+O162+O161+O160+O159+O158+O157+O156+O155+O154+O153+O152+O151+O150+O149+O148</f>
        <v>106.3</v>
      </c>
      <c r="P168" s="144" t="n">
        <f aca="false">P167+P166+P165+P164+P163+P162+P161+P160+P159+P158+P157+P156+P155+P154+P153+P152+P151+P150+P149+P148</f>
        <v>0</v>
      </c>
      <c r="Q168" s="144" t="n">
        <f aca="false">Q167+Q166+Q165+Q164+Q163+Q162+Q161+Q160+Q159+Q158+Q157+Q156+Q155+Q154+Q153+Q152+Q151+Q150+Q149+Q148</f>
        <v>0</v>
      </c>
      <c r="R168" s="144" t="n">
        <f aca="false">R167+R166+R165+R164+R163+R162+R161+R160+R159+R158+R157+R156+R155+R154+R153+R152+R151+R150+R149+R148</f>
        <v>555.8</v>
      </c>
      <c r="S168" s="144" t="n">
        <f aca="false">S167+S166+S165+S164+S163+S162+S161+S160+S159+S158+S157+S156+S155+S154+S153+S152+S151+S150+S149+S148</f>
        <v>0</v>
      </c>
      <c r="T168" s="144" t="n">
        <f aca="false">T167+T166+T165+T164+T163+T162+T161+T160+T159+T158+T157+T156+T155+T154+T153+T152+T151+T150+T149+T148</f>
        <v>10</v>
      </c>
      <c r="U168" s="144" t="n">
        <f aca="false">U167+U166+U165+U164+U163+U162+U161+U160+U159+U158+U157+U156+U155+U154+U153+U152+U151+U150+U149+U148</f>
        <v>7</v>
      </c>
      <c r="V168" s="144" t="n">
        <f aca="false">V167+V166+V165+V164+V163+V162+V161+V160+V159+V158+V157+V156+V155+V154+V153+V152+V151+V150+V149+V148</f>
        <v>26.1</v>
      </c>
      <c r="W168" s="144" t="n">
        <f aca="false">W167+W166+W165+W164+W163+W162+W161+W160+W159+W158+W157+W156+W155+W154+W153+W152+W151+W150+W149+W148</f>
        <v>6.5</v>
      </c>
      <c r="X168" s="144" t="n">
        <f aca="false">X167+X166+X165+X164+X163+X162+X161+X160+X159+X158+X157+X156+X155+X154+X153+X152+X151+X150+X149+X148</f>
        <v>2.6</v>
      </c>
      <c r="Y168" s="144" t="n">
        <f aca="false">Y167+Y166+Y165+Y164+Y163+Y162+Y161+Y160+Y159+Y158+Y157+Y156+Y155+Y154+Y153+Y152+Y151+Y150+Y149+Y148</f>
        <v>20</v>
      </c>
      <c r="Z168" s="144" t="n">
        <f aca="false">Z167+Z166+Z165+Z164+Z163+Z162+Z161+Z160+Z159+Z158+Z157+Z156+Z155+Z154+Z153+Z152+Z151+Z150+Z149+Z148</f>
        <v>0</v>
      </c>
      <c r="AA168" s="144" t="n">
        <f aca="false">AA167+AA166+AA165+AA164+AA163+AA162+AA161+AA160+AA159+AA158+AA157+AA156+AA155+AA154+AA153+AA152+AA151+AA150+AA149+AA148</f>
        <v>0.66</v>
      </c>
      <c r="AB168" s="144" t="n">
        <f aca="false">AB167+AB166+AB165+AB164+AB163+AB162+AB161+AB160+AB159+AB158+AB157+AB156+AB155+AB154+AB153+AB152+AB151+AB150+AB149+AB148</f>
        <v>0</v>
      </c>
      <c r="AC168" s="144" t="n">
        <f aca="false">AC167+AC166+AC165+AC164+AC163+AC162+AC161+AC160+AC159+AC158+AC157+AC156+AC155+AC154+AC153+AC152+AC151+AC150+AC149+AC148</f>
        <v>0</v>
      </c>
      <c r="AD168" s="144" t="n">
        <f aca="false">AD167+AD166+AD165+AD164+AD163+AD162+AD161+AD160+AD159+AD158+AD157+AD156+AD155+AD154+AD153+AD152+AD151+AD150+AD149+AD148</f>
        <v>0</v>
      </c>
      <c r="AE168" s="144" t="n">
        <f aca="false">AE167+AE166+AE165+AE164+AE163+AE162+AE161+AE160+AE159+AE158+AE157+AE156+AE155+AE154+AE153+AE152+AE151+AE150+AE149+AE148</f>
        <v>0</v>
      </c>
      <c r="AF168" s="144" t="n">
        <f aca="false">AF167+AF166+AF165+AF164+AF163+AF162+AF161+AF160+AF159+AF158+AF157+AF156+AF155+AF154+AF153+AF152+AF151+AF150+AF149+AF148</f>
        <v>4.5</v>
      </c>
      <c r="AMJ168" s="0"/>
    </row>
    <row r="169" s="111" customFormat="true" ht="11.25" hidden="false" customHeight="true" outlineLevel="0" collapsed="false">
      <c r="A169" s="112" t="s">
        <v>249</v>
      </c>
      <c r="B169" s="112"/>
      <c r="C169" s="113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MJ169" s="0"/>
    </row>
    <row r="170" s="111" customFormat="true" ht="17.25" hidden="false" customHeight="true" outlineLevel="0" collapsed="false">
      <c r="A170" s="115" t="s">
        <v>23</v>
      </c>
      <c r="B170" s="115"/>
      <c r="C170" s="116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8"/>
      <c r="AMJ170" s="0"/>
    </row>
    <row r="171" s="111" customFormat="true" ht="23.1" hidden="false" customHeight="true" outlineLevel="0" collapsed="false">
      <c r="A171" s="116" t="n">
        <v>94</v>
      </c>
      <c r="B171" s="157" t="s">
        <v>250</v>
      </c>
      <c r="C171" s="130" t="n">
        <v>160</v>
      </c>
      <c r="D171" s="118"/>
      <c r="E171" s="118"/>
      <c r="F171" s="118"/>
      <c r="G171" s="118" t="n">
        <v>16</v>
      </c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 t="n">
        <v>138</v>
      </c>
      <c r="S171" s="118"/>
      <c r="T171" s="118"/>
      <c r="U171" s="118"/>
      <c r="V171" s="118" t="n">
        <v>1.6</v>
      </c>
      <c r="W171" s="118"/>
      <c r="X171" s="118"/>
      <c r="Y171" s="118" t="n">
        <v>1.3</v>
      </c>
      <c r="Z171" s="118"/>
      <c r="AA171" s="118"/>
      <c r="AB171" s="118"/>
      <c r="AC171" s="118"/>
      <c r="AD171" s="118"/>
      <c r="AE171" s="118"/>
      <c r="AF171" s="118"/>
      <c r="AMJ171" s="0"/>
    </row>
    <row r="172" s="111" customFormat="true" ht="12.75" hidden="false" customHeight="true" outlineLevel="0" collapsed="false">
      <c r="A172" s="116"/>
      <c r="B172" s="157" t="s">
        <v>61</v>
      </c>
      <c r="C172" s="130" t="n">
        <v>5</v>
      </c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 t="n">
        <v>5</v>
      </c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MJ172" s="0"/>
    </row>
    <row r="173" s="111" customFormat="true" ht="12.75" hidden="false" customHeight="true" outlineLevel="0" collapsed="false">
      <c r="A173" s="116"/>
      <c r="B173" s="139" t="s">
        <v>116</v>
      </c>
      <c r="C173" s="116" t="n">
        <v>15</v>
      </c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 t="n">
        <v>15</v>
      </c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MJ173" s="0"/>
    </row>
    <row r="174" s="111" customFormat="true" ht="12.8" hidden="false" customHeight="false" outlineLevel="0" collapsed="false">
      <c r="A174" s="122" t="n">
        <v>382</v>
      </c>
      <c r="B174" s="123" t="s">
        <v>60</v>
      </c>
      <c r="C174" s="116" t="n">
        <v>180</v>
      </c>
      <c r="D174" s="118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 t="n">
        <v>180</v>
      </c>
      <c r="S174" s="135"/>
      <c r="T174" s="135"/>
      <c r="U174" s="135"/>
      <c r="V174" s="135"/>
      <c r="W174" s="135"/>
      <c r="X174" s="135"/>
      <c r="Y174" s="135" t="n">
        <v>7</v>
      </c>
      <c r="Z174" s="135"/>
      <c r="AA174" s="135"/>
      <c r="AB174" s="135"/>
      <c r="AC174" s="135" t="n">
        <v>3</v>
      </c>
      <c r="AD174" s="135"/>
      <c r="AE174" s="135"/>
      <c r="AF174" s="118"/>
      <c r="AMJ174" s="0"/>
    </row>
    <row r="175" s="111" customFormat="true" ht="12.8" hidden="false" customHeight="false" outlineLevel="0" collapsed="false">
      <c r="A175" s="122" t="s">
        <v>30</v>
      </c>
      <c r="B175" s="123" t="s">
        <v>251</v>
      </c>
      <c r="C175" s="116" t="n">
        <v>20</v>
      </c>
      <c r="D175" s="118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 t="n">
        <v>20</v>
      </c>
      <c r="AA175" s="135"/>
      <c r="AB175" s="135"/>
      <c r="AC175" s="135"/>
      <c r="AD175" s="135"/>
      <c r="AE175" s="135"/>
      <c r="AF175" s="118"/>
      <c r="AMJ175" s="0"/>
    </row>
    <row r="176" s="111" customFormat="true" ht="12.8" hidden="false" customHeight="false" outlineLevel="0" collapsed="false">
      <c r="A176" s="122" t="s">
        <v>30</v>
      </c>
      <c r="B176" s="125" t="s">
        <v>31</v>
      </c>
      <c r="C176" s="116" t="n">
        <v>25</v>
      </c>
      <c r="D176" s="118"/>
      <c r="E176" s="118" t="n">
        <v>25</v>
      </c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MJ176" s="0"/>
    </row>
    <row r="177" s="111" customFormat="true" ht="12.8" hidden="false" customHeight="true" outlineLevel="0" collapsed="false">
      <c r="A177" s="115" t="s">
        <v>33</v>
      </c>
      <c r="B177" s="115"/>
      <c r="C177" s="116"/>
      <c r="D177" s="118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18"/>
      <c r="AMJ177" s="0"/>
    </row>
    <row r="178" s="111" customFormat="true" ht="12.8" hidden="false" customHeight="false" outlineLevel="0" collapsed="false">
      <c r="A178" s="126" t="s">
        <v>64</v>
      </c>
      <c r="B178" s="127" t="s">
        <v>217</v>
      </c>
      <c r="C178" s="126" t="n">
        <v>120</v>
      </c>
      <c r="D178" s="128"/>
      <c r="E178" s="128"/>
      <c r="F178" s="128"/>
      <c r="G178" s="128"/>
      <c r="H178" s="128"/>
      <c r="I178" s="128"/>
      <c r="J178" s="128"/>
      <c r="K178" s="128" t="n">
        <v>120</v>
      </c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9"/>
    </row>
    <row r="179" s="111" customFormat="true" ht="12.8" hidden="false" customHeight="true" outlineLevel="0" collapsed="false">
      <c r="A179" s="115" t="s">
        <v>37</v>
      </c>
      <c r="B179" s="115"/>
      <c r="C179" s="116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MJ179" s="0"/>
    </row>
    <row r="180" s="111" customFormat="true" ht="12.75" hidden="false" customHeight="true" outlineLevel="0" collapsed="false">
      <c r="A180" s="164" t="s">
        <v>64</v>
      </c>
      <c r="B180" s="131" t="s">
        <v>233</v>
      </c>
      <c r="C180" s="116" t="n">
        <v>60</v>
      </c>
      <c r="D180" s="118"/>
      <c r="E180" s="118"/>
      <c r="F180" s="118"/>
      <c r="G180" s="118"/>
      <c r="H180" s="118"/>
      <c r="I180" s="118"/>
      <c r="J180" s="118" t="n">
        <v>60</v>
      </c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MJ180" s="0"/>
    </row>
    <row r="181" s="111" customFormat="true" ht="19.4" hidden="false" customHeight="false" outlineLevel="0" collapsed="false">
      <c r="A181" s="122" t="n">
        <v>101</v>
      </c>
      <c r="B181" s="123" t="s">
        <v>156</v>
      </c>
      <c r="C181" s="116" t="n">
        <v>180</v>
      </c>
      <c r="D181" s="118"/>
      <c r="E181" s="135"/>
      <c r="F181" s="135"/>
      <c r="G181" s="135" t="n">
        <v>7</v>
      </c>
      <c r="H181" s="135"/>
      <c r="I181" s="135" t="n">
        <v>54</v>
      </c>
      <c r="J181" s="135" t="n">
        <v>14.4</v>
      </c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 t="n">
        <v>1.8</v>
      </c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3" t="n">
        <v>4.5</v>
      </c>
      <c r="AMJ181" s="0"/>
    </row>
    <row r="182" s="111" customFormat="true" ht="12.75" hidden="false" customHeight="true" outlineLevel="0" collapsed="false">
      <c r="A182" s="116" t="n">
        <v>291</v>
      </c>
      <c r="B182" s="139" t="s">
        <v>158</v>
      </c>
      <c r="C182" s="116" t="n">
        <v>180</v>
      </c>
      <c r="D182" s="118"/>
      <c r="E182" s="118"/>
      <c r="F182" s="118"/>
      <c r="G182" s="118" t="n">
        <v>42</v>
      </c>
      <c r="H182" s="118"/>
      <c r="I182" s="118"/>
      <c r="J182" s="118" t="n">
        <v>24</v>
      </c>
      <c r="K182" s="118"/>
      <c r="L182" s="118"/>
      <c r="M182" s="118"/>
      <c r="N182" s="118"/>
      <c r="O182" s="118"/>
      <c r="P182" s="118" t="n">
        <v>87</v>
      </c>
      <c r="Q182" s="118"/>
      <c r="R182" s="118"/>
      <c r="S182" s="118"/>
      <c r="T182" s="118"/>
      <c r="U182" s="118"/>
      <c r="V182" s="118" t="n">
        <v>8</v>
      </c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MJ182" s="0"/>
    </row>
    <row r="183" s="111" customFormat="true" ht="19.4" hidden="false" customHeight="false" outlineLevel="0" collapsed="false">
      <c r="A183" s="122" t="s">
        <v>30</v>
      </c>
      <c r="B183" s="125" t="s">
        <v>252</v>
      </c>
      <c r="C183" s="116" t="n">
        <v>200</v>
      </c>
      <c r="D183" s="118"/>
      <c r="E183" s="118"/>
      <c r="F183" s="118"/>
      <c r="G183" s="118"/>
      <c r="H183" s="118"/>
      <c r="I183" s="118"/>
      <c r="J183" s="118"/>
      <c r="K183" s="118"/>
      <c r="L183" s="118"/>
      <c r="M183" s="118" t="n">
        <v>200</v>
      </c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MJ183" s="0"/>
    </row>
    <row r="184" s="111" customFormat="true" ht="12.8" hidden="false" customHeight="false" outlineLevel="0" collapsed="false">
      <c r="A184" s="116" t="s">
        <v>30</v>
      </c>
      <c r="B184" s="125" t="s">
        <v>31</v>
      </c>
      <c r="C184" s="116" t="n">
        <v>25</v>
      </c>
      <c r="D184" s="118"/>
      <c r="E184" s="118" t="n">
        <v>25</v>
      </c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MJ184" s="0"/>
    </row>
    <row r="185" s="111" customFormat="true" ht="12.8" hidden="false" customHeight="false" outlineLevel="0" collapsed="false">
      <c r="A185" s="116" t="s">
        <v>30</v>
      </c>
      <c r="B185" s="134" t="s">
        <v>46</v>
      </c>
      <c r="C185" s="116" t="n">
        <v>35</v>
      </c>
      <c r="D185" s="118" t="n">
        <v>35</v>
      </c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MJ185" s="0"/>
    </row>
    <row r="186" s="111" customFormat="true" ht="12.75" hidden="false" customHeight="true" outlineLevel="0" collapsed="false">
      <c r="A186" s="164"/>
      <c r="B186" s="131"/>
      <c r="C186" s="116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MJ186" s="0"/>
    </row>
    <row r="187" s="111" customFormat="true" ht="12.8" hidden="false" customHeight="true" outlineLevel="0" collapsed="false">
      <c r="A187" s="115" t="s">
        <v>219</v>
      </c>
      <c r="B187" s="115"/>
      <c r="C187" s="116"/>
      <c r="D187" s="118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18"/>
      <c r="AMJ187" s="0"/>
    </row>
    <row r="188" s="111" customFormat="true" ht="12.8" hidden="false" customHeight="true" outlineLevel="0" collapsed="false">
      <c r="A188" s="122" t="n">
        <v>45</v>
      </c>
      <c r="B188" s="138" t="s">
        <v>118</v>
      </c>
      <c r="C188" s="116" t="n">
        <v>60</v>
      </c>
      <c r="D188" s="118"/>
      <c r="E188" s="118"/>
      <c r="F188" s="118"/>
      <c r="G188" s="118"/>
      <c r="H188" s="118"/>
      <c r="I188" s="118"/>
      <c r="J188" s="118" t="n">
        <v>63</v>
      </c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 t="n">
        <v>3</v>
      </c>
      <c r="X188" s="118"/>
      <c r="Y188" s="118"/>
      <c r="Z188" s="118"/>
      <c r="AA188" s="118"/>
      <c r="AB188" s="118"/>
      <c r="AC188" s="118"/>
      <c r="AD188" s="118"/>
      <c r="AE188" s="118"/>
      <c r="AF188" s="118"/>
      <c r="AMJ188" s="151"/>
    </row>
    <row r="189" s="111" customFormat="true" ht="12.8" hidden="false" customHeight="false" outlineLevel="0" collapsed="false">
      <c r="A189" s="116" t="n">
        <v>226</v>
      </c>
      <c r="B189" s="139" t="s">
        <v>253</v>
      </c>
      <c r="C189" s="116" t="n">
        <v>70</v>
      </c>
      <c r="D189" s="118"/>
      <c r="E189" s="118"/>
      <c r="F189" s="118"/>
      <c r="G189" s="118"/>
      <c r="H189" s="118"/>
      <c r="I189" s="118"/>
      <c r="J189" s="118" t="n">
        <v>5.6</v>
      </c>
      <c r="K189" s="118"/>
      <c r="L189" s="118"/>
      <c r="M189" s="118"/>
      <c r="N189" s="118"/>
      <c r="O189" s="118"/>
      <c r="P189" s="118"/>
      <c r="Q189" s="118" t="n">
        <v>80</v>
      </c>
      <c r="R189" s="118"/>
      <c r="S189" s="118"/>
      <c r="T189" s="118"/>
      <c r="U189" s="118"/>
      <c r="V189" s="118" t="n">
        <v>7</v>
      </c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MJ189" s="0"/>
    </row>
    <row r="190" s="111" customFormat="true" ht="12.8" hidden="false" customHeight="false" outlineLevel="0" collapsed="false">
      <c r="A190" s="165" t="n">
        <v>310</v>
      </c>
      <c r="B190" s="139" t="s">
        <v>162</v>
      </c>
      <c r="C190" s="116" t="n">
        <v>130</v>
      </c>
      <c r="D190" s="118"/>
      <c r="E190" s="118"/>
      <c r="F190" s="118"/>
      <c r="G190" s="118"/>
      <c r="H190" s="118"/>
      <c r="I190" s="118" t="n">
        <v>130</v>
      </c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 t="n">
        <v>4.7</v>
      </c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MJ190" s="0"/>
    </row>
    <row r="191" s="111" customFormat="true" ht="12.8" hidden="false" customHeight="false" outlineLevel="0" collapsed="false">
      <c r="A191" s="122" t="n">
        <v>377</v>
      </c>
      <c r="B191" s="123" t="s">
        <v>78</v>
      </c>
      <c r="C191" s="116" t="n">
        <v>180</v>
      </c>
      <c r="D191" s="118"/>
      <c r="E191" s="118"/>
      <c r="F191" s="118"/>
      <c r="G191" s="118"/>
      <c r="H191" s="118"/>
      <c r="I191" s="118"/>
      <c r="J191" s="118"/>
      <c r="K191" s="118" t="n">
        <v>6</v>
      </c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 t="n">
        <v>10</v>
      </c>
      <c r="Z191" s="118"/>
      <c r="AA191" s="124" t="n">
        <v>0.66</v>
      </c>
      <c r="AB191" s="118"/>
      <c r="AC191" s="118"/>
      <c r="AD191" s="118"/>
      <c r="AE191" s="118"/>
      <c r="AF191" s="118"/>
      <c r="AMJ191" s="0"/>
    </row>
    <row r="192" s="111" customFormat="true" ht="12.8" hidden="false" customHeight="false" outlineLevel="0" collapsed="false">
      <c r="A192" s="116"/>
      <c r="B192" s="125"/>
      <c r="C192" s="116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MJ192" s="0"/>
    </row>
    <row r="193" s="111" customFormat="true" ht="12.8" hidden="false" customHeight="false" outlineLevel="0" collapsed="false">
      <c r="A193" s="116" t="s">
        <v>30</v>
      </c>
      <c r="B193" s="134" t="s">
        <v>46</v>
      </c>
      <c r="C193" s="116" t="n">
        <v>20</v>
      </c>
      <c r="D193" s="118" t="n">
        <v>20</v>
      </c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MJ193" s="0"/>
    </row>
    <row r="194" s="111" customFormat="true" ht="17.15" hidden="false" customHeight="true" outlineLevel="0" collapsed="false">
      <c r="A194" s="130" t="n">
        <v>401</v>
      </c>
      <c r="B194" s="140" t="s">
        <v>163</v>
      </c>
      <c r="C194" s="130" t="s">
        <v>254</v>
      </c>
      <c r="D194" s="118"/>
      <c r="E194" s="118"/>
      <c r="F194" s="118" t="n">
        <v>45.3</v>
      </c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 t="n">
        <v>45</v>
      </c>
      <c r="S194" s="118"/>
      <c r="T194" s="118"/>
      <c r="U194" s="118"/>
      <c r="V194" s="118"/>
      <c r="W194" s="118" t="n">
        <v>4</v>
      </c>
      <c r="X194" s="124" t="n">
        <v>0.05</v>
      </c>
      <c r="Y194" s="124" t="n">
        <v>1.6</v>
      </c>
      <c r="Z194" s="118" t="n">
        <v>10</v>
      </c>
      <c r="AA194" s="118"/>
      <c r="AB194" s="118" t="n">
        <v>0.7</v>
      </c>
      <c r="AC194" s="118"/>
      <c r="AD194" s="118"/>
      <c r="AE194" s="118"/>
      <c r="AF194" s="118"/>
      <c r="AG194" s="136"/>
    </row>
    <row r="195" s="111" customFormat="true" ht="12.8" hidden="false" customHeight="false" outlineLevel="0" collapsed="false">
      <c r="A195" s="141"/>
      <c r="B195" s="142" t="s">
        <v>221</v>
      </c>
      <c r="C195" s="143"/>
      <c r="D195" s="144" t="n">
        <f aca="false">D194+D193+D192+D191+D190+D189+D188+D187+D186+D185+D184+D183+D182+D181+D180+D179+D178+D177+D176+D175+D174+D173+D172+D171</f>
        <v>55</v>
      </c>
      <c r="E195" s="144" t="n">
        <f aca="false">E194+E193+E192+E191+E190+E189+E188+E187+E186+E185+E184+E183+E182+E181+E180+E179+E178+E177+E176+E175+E174+E173+E172+E171</f>
        <v>50</v>
      </c>
      <c r="F195" s="144" t="n">
        <f aca="false">F194+F193+F192+F191+F190+F189+F188+F187+F186+F185+F184+F183+F182+F181+F180+F179+F178+F177+F176+F175+F174+F173+F172+F171</f>
        <v>45.3</v>
      </c>
      <c r="G195" s="144" t="n">
        <f aca="false">G194+G193+G192+G191+G190+G189+G188+G187+G186+G185+G184+G183+G182+G181+G180+G179+G178+G177+G176+G175+G174+G173+G172+G171</f>
        <v>65</v>
      </c>
      <c r="H195" s="144" t="n">
        <f aca="false">H194+H193+H192+H191+H190+H189+H188+H187+H186+H185+H184+H183+H182+H181+H180+H179+H178+H177+H176+H175+H174+H173+H172+H171</f>
        <v>0</v>
      </c>
      <c r="I195" s="144" t="n">
        <f aca="false">I194+I193+I192+I191+I190+I189+I188+I187+I186+I185+I184+I183+I182+I181+I180+I179+I178+I177+I176+I175+I174+I173+I172+I171</f>
        <v>184</v>
      </c>
      <c r="J195" s="144" t="n">
        <f aca="false">J194+J193+J192+J191+J190+J189+J188+J187+J186+J185+J184+J183+J182+J181+J180+J179+J178+J177+J176+J175+J174+J173+J172+J171</f>
        <v>167</v>
      </c>
      <c r="K195" s="144" t="n">
        <f aca="false">K194+K193+K192+K191+K190+K189+K188+K187+K186+K185+K184+K183+K182+K181+K180+K179+K178+K177+K176+K175+K174+K173+K172+K171</f>
        <v>126</v>
      </c>
      <c r="L195" s="144" t="n">
        <f aca="false">L194+L193+L192+L191+L190+L189+L188+L187+L186+L185+L184+L183+L182+L181+L180+L179+L178+L177+L176+L175+L174+L173+L172+L171</f>
        <v>0</v>
      </c>
      <c r="M195" s="144" t="n">
        <f aca="false">M194+M193+M192+M191+M190+M189+M188+M187+M186+M185+M184+M183+M182+M181+M180+M179+M178+M177+M176+M175+M174+M173+M172+M171</f>
        <v>200</v>
      </c>
      <c r="N195" s="144" t="n">
        <f aca="false">N194+N193+N192+N191+N190+N189+N188+N187+N186+N185+N184+N183+N182+N181+N180+N179+N178+N177+N176+N175+N174+N173+N172+N171</f>
        <v>0</v>
      </c>
      <c r="O195" s="144" t="n">
        <f aca="false">O194+O193+O192+O191+O190+O189+O188+O187+O186+O185+O184+O183+O182+O181+O180+O179+O178+O177+O176+O175+O174+O173+O172+O171</f>
        <v>0</v>
      </c>
      <c r="P195" s="144" t="n">
        <f aca="false">P194+P193+P192+P191+P190+P189+P188+P187+P186+P185+P184+P183+P182+P181+P180+P179+P178+P177+P176+P175+P174+P173+P172+P171</f>
        <v>87</v>
      </c>
      <c r="Q195" s="144" t="n">
        <f aca="false">Q194+Q193+Q192+Q191+Q190+Q189+Q188+Q187+Q186+Q185+Q184+Q183+Q182+Q181+Q180+Q179+Q178+Q177+Q176+Q175+Q174+Q173+Q172+Q171</f>
        <v>80</v>
      </c>
      <c r="R195" s="144" t="n">
        <f aca="false">R194+R193+R192+R191+R190+R189+R188+R187+R186+R185+R184+R183+R182+R181+R180+R179+R178+R177+R176+R175+R174+R173+R172+R171</f>
        <v>363</v>
      </c>
      <c r="S195" s="144" t="n">
        <f aca="false">S194+S193+S192+S191+S190+S189+S188+S187+S186+S185+S184+S183+S182+S181+S180+S179+S178+S177+S176+S175+S174+S173+S172+S171</f>
        <v>0</v>
      </c>
      <c r="T195" s="144" t="n">
        <f aca="false">T194+T193+T192+T191+T190+T189+T188+T187+T186+T185+T184+T183+T182+T181+T180+T179+T178+T177+T176+T175+T174+T173+T172+T171</f>
        <v>15</v>
      </c>
      <c r="U195" s="144" t="n">
        <f aca="false">U194+U193+U192+U191+U190+U189+U188+U187+U186+U185+U184+U183+U182+U181+U180+U179+U178+U177+U176+U175+U174+U173+U172+U171</f>
        <v>0</v>
      </c>
      <c r="V195" s="144" t="n">
        <f aca="false">V194+V193+V192+V191+V190+V189+V188+V187+V186+V185+V184+V183+V182+V181+V180+V179+V178+V177+V176+V175+V174+V173+V172+V171</f>
        <v>28.1</v>
      </c>
      <c r="W195" s="144" t="n">
        <f aca="false">W194+W193+W192+W191+W190+W189+W188+W187+W186+W185+W184+W183+W182+W181+W180+W179+W178+W177+W176+W175+W174+W173+W172+W171</f>
        <v>7</v>
      </c>
      <c r="X195" s="144" t="n">
        <f aca="false">X194+X193+X192+X191+X190+X189+X188+X187+X186+X185+X184+X183+X182+X181+X180+X179+X178+X177+X176+X175+X174+X173+X172+X171</f>
        <v>0.05</v>
      </c>
      <c r="Y195" s="144" t="n">
        <f aca="false">Y194+Y193+Y192+Y191+Y190+Y189+Y188+Y187+Y186+Y185+Y184+Y183+Y182+Y181+Y180+Y179+Y178+Y177+Y176+Y175+Y174+Y173+Y172+Y171</f>
        <v>19.9</v>
      </c>
      <c r="Z195" s="144" t="n">
        <f aca="false">Z194+Z193+Z192+Z191+Z190+Z189+Z188+Z187+Z186+Z185+Z184+Z183+Z182+Z181+Z180+Z179+Z178+Z177+Z176+Z175+Z174+Z173+Z172+Z171</f>
        <v>30</v>
      </c>
      <c r="AA195" s="144" t="n">
        <f aca="false">AA194+AA193+AA192+AA191+AA190+AA189+AA188+AA187+AA186+AA185+AA184+AA183+AA182+AA181+AA180+AA179+AA178+AA177+AA176+AA175+AA174+AA173+AA172+AA171</f>
        <v>0.66</v>
      </c>
      <c r="AB195" s="144" t="n">
        <f aca="false">AB194+AB193+AB192+AB191+AB190+AB189+AB188+AB187+AB186+AB185+AB184+AB183+AB182+AB181+AB180+AB179+AB178+AB177+AB176+AB175+AB174+AB173+AB172+AB171</f>
        <v>0.7</v>
      </c>
      <c r="AC195" s="144" t="n">
        <f aca="false">AC194+AC193+AC192+AC191+AC190+AC189+AC188+AC187+AC186+AC185+AC184+AC183+AC182+AC181+AC180+AC179+AC178+AC177+AC176+AC175+AC174+AC173+AC172+AC171</f>
        <v>3</v>
      </c>
      <c r="AD195" s="144" t="n">
        <f aca="false">AD194+AD193+AD192+AD191+AD190+AD189+AD188+AD187+AD186+AD185+AD184+AD183+AD182+AD181+AD180+AD179+AD178+AD177+AD176+AD175+AD174+AD173+AD172+AD171</f>
        <v>0</v>
      </c>
      <c r="AE195" s="144" t="n">
        <f aca="false">AE194+AE193+AE192+AE191+AE190+AE189+AE188+AE187+AE186+AE185+AE184+AE183+AE182+AE181+AE180+AE179+AE178+AE177+AE176+AE175+AE174+AE173+AE172+AE171</f>
        <v>0</v>
      </c>
      <c r="AF195" s="144" t="n">
        <f aca="false">AF194+AF193+AF192+AF191+AF190+AF189+AF188+AF187+AF186+AF185+AF184+AF183+AF182+AF181+AF180+AF179+AF178+AF177+AF176+AF175+AF174+AF173+AF172+AF171</f>
        <v>4.5</v>
      </c>
      <c r="AMJ195" s="0"/>
    </row>
    <row r="196" s="111" customFormat="true" ht="11.25" hidden="false" customHeight="true" outlineLevel="0" collapsed="false">
      <c r="A196" s="112" t="s">
        <v>255</v>
      </c>
      <c r="B196" s="112"/>
      <c r="C196" s="113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5"/>
      <c r="AB196" s="145"/>
      <c r="AC196" s="145"/>
      <c r="AD196" s="145"/>
      <c r="AE196" s="145"/>
      <c r="AF196" s="145"/>
      <c r="AMJ196" s="0"/>
    </row>
    <row r="197" s="111" customFormat="true" ht="17.25" hidden="false" customHeight="true" outlineLevel="0" collapsed="false">
      <c r="A197" s="115" t="s">
        <v>23</v>
      </c>
      <c r="B197" s="115"/>
      <c r="C197" s="116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8"/>
      <c r="AMJ197" s="0"/>
    </row>
    <row r="198" s="111" customFormat="true" ht="11.25" hidden="false" customHeight="true" outlineLevel="0" collapsed="false">
      <c r="A198" s="122" t="n">
        <v>372</v>
      </c>
      <c r="B198" s="125" t="s">
        <v>166</v>
      </c>
      <c r="C198" s="120" t="n">
        <v>50</v>
      </c>
      <c r="D198" s="118"/>
      <c r="E198" s="118"/>
      <c r="F198" s="118"/>
      <c r="G198" s="118"/>
      <c r="H198" s="118"/>
      <c r="I198" s="118"/>
      <c r="J198" s="118"/>
      <c r="K198" s="118" t="n">
        <v>58</v>
      </c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 t="n">
        <v>2</v>
      </c>
      <c r="Z198" s="118"/>
      <c r="AA198" s="118"/>
      <c r="AB198" s="118"/>
      <c r="AC198" s="118"/>
      <c r="AD198" s="118"/>
      <c r="AE198" s="118"/>
      <c r="AF198" s="118"/>
      <c r="AMJ198" s="151"/>
    </row>
    <row r="199" s="111" customFormat="true" ht="12.75" hidden="false" customHeight="true" outlineLevel="0" collapsed="false">
      <c r="A199" s="116" t="n">
        <v>94</v>
      </c>
      <c r="B199" s="157" t="s">
        <v>168</v>
      </c>
      <c r="C199" s="130" t="n">
        <v>150</v>
      </c>
      <c r="D199" s="118"/>
      <c r="E199" s="118"/>
      <c r="F199" s="118"/>
      <c r="G199" s="118" t="n">
        <v>9</v>
      </c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 t="n">
        <v>150</v>
      </c>
      <c r="S199" s="118"/>
      <c r="T199" s="118"/>
      <c r="U199" s="118"/>
      <c r="V199" s="118" t="n">
        <v>1.5</v>
      </c>
      <c r="W199" s="118"/>
      <c r="X199" s="118"/>
      <c r="Y199" s="118" t="n">
        <v>1.2</v>
      </c>
      <c r="Z199" s="118"/>
      <c r="AA199" s="118"/>
      <c r="AB199" s="118"/>
      <c r="AC199" s="118"/>
      <c r="AD199" s="118"/>
      <c r="AE199" s="118"/>
      <c r="AF199" s="118"/>
      <c r="AMJ199" s="0"/>
    </row>
    <row r="200" s="111" customFormat="true" ht="12.8" hidden="false" customHeight="false" outlineLevel="0" collapsed="false">
      <c r="A200" s="116" t="n">
        <v>379</v>
      </c>
      <c r="B200" s="154" t="s">
        <v>230</v>
      </c>
      <c r="C200" s="116" t="n">
        <v>180</v>
      </c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 t="n">
        <v>150</v>
      </c>
      <c r="S200" s="118"/>
      <c r="T200" s="118"/>
      <c r="U200" s="118"/>
      <c r="V200" s="118"/>
      <c r="W200" s="118"/>
      <c r="X200" s="118"/>
      <c r="Y200" s="118" t="n">
        <v>7</v>
      </c>
      <c r="Z200" s="118"/>
      <c r="AA200" s="118"/>
      <c r="AB200" s="118"/>
      <c r="AC200" s="118"/>
      <c r="AD200" s="118" t="n">
        <v>3.6</v>
      </c>
      <c r="AE200" s="118"/>
      <c r="AF200" s="118"/>
      <c r="AMJ200" s="0"/>
    </row>
    <row r="201" s="147" customFormat="true" ht="17.25" hidden="false" customHeight="true" outlineLevel="0" collapsed="false">
      <c r="A201" s="166" t="n">
        <v>15</v>
      </c>
      <c r="B201" s="125" t="s">
        <v>256</v>
      </c>
      <c r="C201" s="122" t="n">
        <v>15</v>
      </c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 t="n">
        <v>15</v>
      </c>
      <c r="U201" s="167"/>
      <c r="V201" s="167" t="n">
        <v>10</v>
      </c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18"/>
      <c r="AMJ201" s="168"/>
    </row>
    <row r="202" s="111" customFormat="true" ht="12.8" hidden="false" customHeight="false" outlineLevel="0" collapsed="false">
      <c r="A202" s="122" t="s">
        <v>30</v>
      </c>
      <c r="B202" s="125" t="s">
        <v>31</v>
      </c>
      <c r="C202" s="116" t="n">
        <v>25</v>
      </c>
      <c r="D202" s="118"/>
      <c r="E202" s="118" t="n">
        <v>25</v>
      </c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MJ202" s="0"/>
    </row>
    <row r="203" s="111" customFormat="true" ht="12.8" hidden="false" customHeight="true" outlineLevel="0" collapsed="false">
      <c r="A203" s="115" t="s">
        <v>33</v>
      </c>
      <c r="B203" s="115"/>
      <c r="C203" s="116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MJ203" s="0"/>
    </row>
    <row r="204" s="111" customFormat="true" ht="19.4" hidden="false" customHeight="false" outlineLevel="0" collapsed="false">
      <c r="A204" s="122" t="s">
        <v>30</v>
      </c>
      <c r="B204" s="123" t="s">
        <v>237</v>
      </c>
      <c r="C204" s="122" t="n">
        <v>180</v>
      </c>
      <c r="D204" s="118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 t="n">
        <v>180</v>
      </c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18"/>
      <c r="AMJ204" s="0"/>
    </row>
    <row r="205" s="111" customFormat="true" ht="19.5" hidden="false" customHeight="true" outlineLevel="0" collapsed="false">
      <c r="A205" s="115" t="s">
        <v>37</v>
      </c>
      <c r="B205" s="115"/>
      <c r="C205" s="120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MJ205" s="0"/>
    </row>
    <row r="206" s="111" customFormat="true" ht="17.25" hidden="false" customHeight="true" outlineLevel="0" collapsed="false">
      <c r="A206" s="116" t="s">
        <v>98</v>
      </c>
      <c r="B206" s="125" t="s">
        <v>99</v>
      </c>
      <c r="C206" s="116" t="n">
        <v>50</v>
      </c>
      <c r="D206" s="117"/>
      <c r="E206" s="117"/>
      <c r="F206" s="117"/>
      <c r="G206" s="117"/>
      <c r="H206" s="117"/>
      <c r="I206" s="117"/>
      <c r="J206" s="117" t="n">
        <v>50</v>
      </c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8"/>
      <c r="AMJ206" s="0"/>
    </row>
    <row r="207" s="111" customFormat="true" ht="12.8" hidden="false" customHeight="false" outlineLevel="0" collapsed="false">
      <c r="A207" s="116" t="n">
        <v>81</v>
      </c>
      <c r="B207" s="156" t="s">
        <v>169</v>
      </c>
      <c r="C207" s="116" t="n">
        <v>180</v>
      </c>
      <c r="D207" s="118"/>
      <c r="E207" s="118"/>
      <c r="F207" s="118"/>
      <c r="G207" s="118"/>
      <c r="H207" s="118"/>
      <c r="I207" s="118"/>
      <c r="J207" s="118" t="n">
        <v>72.2</v>
      </c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 t="n">
        <v>7</v>
      </c>
      <c r="V207" s="118"/>
      <c r="W207" s="118" t="n">
        <v>3.6</v>
      </c>
      <c r="X207" s="118"/>
      <c r="Y207" s="118"/>
      <c r="Z207" s="118"/>
      <c r="AA207" s="118"/>
      <c r="AB207" s="118"/>
      <c r="AC207" s="118"/>
      <c r="AD207" s="118"/>
      <c r="AE207" s="118"/>
      <c r="AF207" s="133" t="n">
        <v>4.5</v>
      </c>
      <c r="AMJ207" s="0"/>
    </row>
    <row r="208" s="111" customFormat="true" ht="12.8" hidden="false" customHeight="false" outlineLevel="0" collapsed="false">
      <c r="A208" s="116" t="n">
        <v>260</v>
      </c>
      <c r="B208" s="156" t="s">
        <v>170</v>
      </c>
      <c r="C208" s="116" t="n">
        <v>70</v>
      </c>
      <c r="D208" s="118"/>
      <c r="E208" s="118"/>
      <c r="F208" s="118" t="n">
        <v>1.7</v>
      </c>
      <c r="G208" s="118"/>
      <c r="H208" s="118"/>
      <c r="I208" s="118"/>
      <c r="J208" s="118" t="n">
        <v>19.8</v>
      </c>
      <c r="K208" s="118"/>
      <c r="L208" s="118"/>
      <c r="M208" s="118"/>
      <c r="N208" s="118" t="n">
        <v>56.6</v>
      </c>
      <c r="O208" s="118"/>
      <c r="P208" s="118"/>
      <c r="Q208" s="118"/>
      <c r="R208" s="118"/>
      <c r="S208" s="118"/>
      <c r="T208" s="118"/>
      <c r="U208" s="118"/>
      <c r="V208" s="118"/>
      <c r="W208" s="118" t="n">
        <v>2.3</v>
      </c>
      <c r="X208" s="118"/>
      <c r="Y208" s="118"/>
      <c r="Z208" s="118"/>
      <c r="AA208" s="118"/>
      <c r="AB208" s="118"/>
      <c r="AC208" s="118"/>
      <c r="AD208" s="118"/>
      <c r="AE208" s="118"/>
      <c r="AF208" s="118"/>
      <c r="AMJ208" s="0"/>
    </row>
    <row r="209" s="111" customFormat="true" ht="12.75" hidden="false" customHeight="true" outlineLevel="0" collapsed="false">
      <c r="A209" s="116" t="n">
        <v>203</v>
      </c>
      <c r="B209" s="156" t="s">
        <v>171</v>
      </c>
      <c r="C209" s="116" t="n">
        <v>150</v>
      </c>
      <c r="D209" s="118"/>
      <c r="E209" s="135"/>
      <c r="F209" s="135"/>
      <c r="G209" s="135"/>
      <c r="H209" s="135" t="n">
        <v>51</v>
      </c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 t="n">
        <v>5</v>
      </c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18"/>
      <c r="AMJ209" s="0"/>
    </row>
    <row r="210" s="111" customFormat="true" ht="12.8" hidden="false" customHeight="false" outlineLevel="0" collapsed="false">
      <c r="A210" s="116" t="n">
        <v>342</v>
      </c>
      <c r="B210" s="156" t="s">
        <v>92</v>
      </c>
      <c r="C210" s="116" t="n">
        <v>180</v>
      </c>
      <c r="D210" s="118"/>
      <c r="E210" s="118"/>
      <c r="F210" s="118"/>
      <c r="G210" s="118"/>
      <c r="H210" s="118"/>
      <c r="I210" s="118"/>
      <c r="J210" s="118"/>
      <c r="K210" s="118" t="n">
        <v>36</v>
      </c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 t="n">
        <v>9.6</v>
      </c>
      <c r="Z210" s="118"/>
      <c r="AA210" s="118"/>
      <c r="AB210" s="118"/>
      <c r="AC210" s="118"/>
      <c r="AD210" s="118"/>
      <c r="AE210" s="118"/>
      <c r="AF210" s="118"/>
      <c r="AMJ210" s="0"/>
    </row>
    <row r="211" s="111" customFormat="true" ht="12.8" hidden="false" customHeight="false" outlineLevel="0" collapsed="false">
      <c r="A211" s="116" t="s">
        <v>30</v>
      </c>
      <c r="B211" s="125" t="s">
        <v>31</v>
      </c>
      <c r="C211" s="116" t="n">
        <v>25</v>
      </c>
      <c r="D211" s="118"/>
      <c r="E211" s="118" t="n">
        <v>25</v>
      </c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MJ211" s="0"/>
    </row>
    <row r="212" s="111" customFormat="true" ht="12.8" hidden="false" customHeight="false" outlineLevel="0" collapsed="false">
      <c r="A212" s="116"/>
      <c r="B212" s="134" t="s">
        <v>46</v>
      </c>
      <c r="C212" s="116" t="n">
        <v>35</v>
      </c>
      <c r="D212" s="118" t="n">
        <v>35</v>
      </c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MJ212" s="0"/>
    </row>
    <row r="213" s="111" customFormat="true" ht="12.8" hidden="false" customHeight="true" outlineLevel="0" collapsed="false">
      <c r="A213" s="115" t="s">
        <v>219</v>
      </c>
      <c r="B213" s="115"/>
      <c r="C213" s="116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MJ213" s="0"/>
    </row>
    <row r="214" s="111" customFormat="true" ht="12.8" hidden="false" customHeight="false" outlineLevel="0" collapsed="false">
      <c r="A214" s="116" t="s">
        <v>30</v>
      </c>
      <c r="B214" s="125" t="s">
        <v>31</v>
      </c>
      <c r="C214" s="116" t="n">
        <v>25</v>
      </c>
      <c r="D214" s="118"/>
      <c r="E214" s="118" t="n">
        <v>25</v>
      </c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MJ214" s="0"/>
    </row>
    <row r="215" s="137" customFormat="true" ht="19.4" hidden="false" customHeight="false" outlineLevel="0" collapsed="false">
      <c r="A215" s="122" t="n">
        <v>223</v>
      </c>
      <c r="B215" s="134" t="s">
        <v>173</v>
      </c>
      <c r="C215" s="122" t="s">
        <v>257</v>
      </c>
      <c r="D215" s="118"/>
      <c r="E215" s="118" t="n">
        <v>9.2</v>
      </c>
      <c r="F215" s="118"/>
      <c r="G215" s="118" t="n">
        <v>11</v>
      </c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 t="n">
        <v>52.6</v>
      </c>
      <c r="S215" s="118" t="n">
        <v>138.5</v>
      </c>
      <c r="T215" s="118"/>
      <c r="U215" s="118" t="n">
        <v>6</v>
      </c>
      <c r="V215" s="118" t="n">
        <v>6</v>
      </c>
      <c r="W215" s="118"/>
      <c r="X215" s="118" t="n">
        <v>0.15</v>
      </c>
      <c r="Y215" s="118" t="n">
        <v>4.6</v>
      </c>
      <c r="Z215" s="118"/>
      <c r="AA215" s="118"/>
      <c r="AB215" s="118"/>
      <c r="AC215" s="118"/>
      <c r="AD215" s="118"/>
      <c r="AE215" s="118"/>
      <c r="AF215" s="118"/>
      <c r="AMJ215" s="26"/>
    </row>
    <row r="216" s="111" customFormat="true" ht="12.8" hidden="false" customHeight="false" outlineLevel="0" collapsed="false">
      <c r="A216" s="122" t="n">
        <v>378</v>
      </c>
      <c r="B216" s="123" t="s">
        <v>103</v>
      </c>
      <c r="C216" s="116" t="n">
        <v>180</v>
      </c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 t="n">
        <v>120</v>
      </c>
      <c r="S216" s="118"/>
      <c r="T216" s="118"/>
      <c r="U216" s="118"/>
      <c r="V216" s="118"/>
      <c r="W216" s="118"/>
      <c r="X216" s="118"/>
      <c r="Y216" s="118" t="n">
        <v>10</v>
      </c>
      <c r="Z216" s="118"/>
      <c r="AA216" s="124" t="n">
        <v>0.66</v>
      </c>
      <c r="AB216" s="118"/>
      <c r="AC216" s="118"/>
      <c r="AD216" s="118"/>
      <c r="AE216" s="118"/>
      <c r="AF216" s="118"/>
      <c r="AMJ216" s="0"/>
    </row>
    <row r="217" s="111" customFormat="true" ht="12.8" hidden="false" customHeight="false" outlineLevel="0" collapsed="false">
      <c r="A217" s="126" t="s">
        <v>64</v>
      </c>
      <c r="B217" s="127" t="s">
        <v>217</v>
      </c>
      <c r="C217" s="126" t="n">
        <v>100</v>
      </c>
      <c r="D217" s="128"/>
      <c r="E217" s="128"/>
      <c r="F217" s="128"/>
      <c r="G217" s="128"/>
      <c r="H217" s="128"/>
      <c r="I217" s="128"/>
      <c r="J217" s="128"/>
      <c r="K217" s="128" t="n">
        <v>100</v>
      </c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9"/>
    </row>
    <row r="218" s="111" customFormat="true" ht="12.8" hidden="false" customHeight="false" outlineLevel="0" collapsed="false">
      <c r="A218" s="116" t="s">
        <v>30</v>
      </c>
      <c r="B218" s="125" t="s">
        <v>227</v>
      </c>
      <c r="C218" s="116" t="n">
        <v>20</v>
      </c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 t="n">
        <v>20</v>
      </c>
      <c r="AA218" s="118"/>
      <c r="AB218" s="118"/>
      <c r="AC218" s="118"/>
      <c r="AD218" s="118"/>
      <c r="AE218" s="118"/>
      <c r="AF218" s="118"/>
      <c r="AMJ218" s="0"/>
    </row>
    <row r="219" s="111" customFormat="true" ht="12.8" hidden="false" customHeight="false" outlineLevel="0" collapsed="false">
      <c r="A219" s="141"/>
      <c r="B219" s="142" t="s">
        <v>221</v>
      </c>
      <c r="C219" s="143"/>
      <c r="D219" s="144" t="n">
        <f aca="false">D218+D217+D216+D215+D214+D213+D212+D211+D210+D209+D208+D207+D206+D205+D204+D203+D202+D201+D200+D199+D198</f>
        <v>35</v>
      </c>
      <c r="E219" s="144" t="n">
        <f aca="false">E218+E217+E216+E215+E214+E213+E212+E211+E210+E209+E208+E207+E206+E205+E204+E203+E202+E201+E200+E199+E198</f>
        <v>84.2</v>
      </c>
      <c r="F219" s="144" t="n">
        <f aca="false">F218+F217+F216+F215+F214+F213+F212+F211+F210+F209+F208+F207+F206+F205+F204+F203+F202+F201+F200+F199+F198</f>
        <v>1.7</v>
      </c>
      <c r="G219" s="144" t="n">
        <f aca="false">G218+G217+G216+G215+G214+G213+G212+G211+G210+G209+G208+G207+G206+G205+G204+G203+G202+G201+G200+G199+G198</f>
        <v>20</v>
      </c>
      <c r="H219" s="144" t="n">
        <f aca="false">H218+H217+H216+H215+H214+H213+H212+H211+H210+H209+H208+H207+H206+H205+H204+H203+H202+H201+H200+H199+H198</f>
        <v>51</v>
      </c>
      <c r="I219" s="144" t="n">
        <f aca="false">I218+I217+I216+I215+I214+I213+I212+I211+I210+I209+I208+I207+I206+I205+I204+I203+I202+I201+I200+I199+I198</f>
        <v>0</v>
      </c>
      <c r="J219" s="144" t="n">
        <f aca="false">J218+J217+J216+J215+J214+J213+J212+J211+J210+J209+J208+J207+J206+J205+J204+J203+J202+J201+J200+J199+J198</f>
        <v>142</v>
      </c>
      <c r="K219" s="144" t="n">
        <f aca="false">K218+K217+K216+K215+K214+K213+K212+K211+K210+K209+K208+K207+K206+K205+K204+K203+K202+K201+K200+K199+K198</f>
        <v>194</v>
      </c>
      <c r="L219" s="144" t="n">
        <f aca="false">L218+L217+L216+L215+L214+L213+L212+L211+L210+L209+L208+L207+L206+L205+L204+L203+L202+L201+L200+L199+L198</f>
        <v>0</v>
      </c>
      <c r="M219" s="144" t="n">
        <f aca="false">M218+M217+M216+M215+M214+M213+M212+M211+M210+M209+M208+M207+M206+M205+M204+M203+M202+M201+M200+M199+M198</f>
        <v>0</v>
      </c>
      <c r="N219" s="144" t="n">
        <f aca="false">N218+N217+N216+N215+N214+N213+N212+N211+N210+N209+N208+N207+N206+N205+N204+N203+N202+N201+N200+N199+N198</f>
        <v>56.6</v>
      </c>
      <c r="O219" s="144" t="n">
        <f aca="false">O218+O217+O216+O215+O214+O213+O212+O211+O210+O209+O208+O207+O206+O205+O204+O203+O202+O201+O200+O199+O198</f>
        <v>0</v>
      </c>
      <c r="P219" s="144" t="n">
        <f aca="false">P218+P217+P216+P215+P214+P213+P212+P211+P210+P209+P208+P207+P206+P205+P204+P203+P202+P201+P200+P199+P198</f>
        <v>0</v>
      </c>
      <c r="Q219" s="144" t="n">
        <f aca="false">Q218+Q217+Q216+Q215+Q214+Q213+Q212+Q211+Q210+Q209+Q208+Q207+Q206+Q205+Q204+Q203+Q202+Q201+Q200+Q199+Q198</f>
        <v>0</v>
      </c>
      <c r="R219" s="144" t="n">
        <f aca="false">R218+R217+R216+R215+R214+R213+R212+R211+R210+R209+R208+R207+R206+R205+R204+R203+R202+R201+R200+R199+R198</f>
        <v>652.6</v>
      </c>
      <c r="S219" s="144" t="n">
        <f aca="false">S218+S217+S216+S215+S214+S213+S212+S211+S210+S209+S208+S207+S206+S205+S204+S203+S202+S201+S200+S199+S198</f>
        <v>138.5</v>
      </c>
      <c r="T219" s="144" t="n">
        <f aca="false">T218+T217+T216+T215+T214+T213+T212+T211+T210+T209+T208+T207+T206+T205+T204+T203+T202+T201+T200+T199+T198</f>
        <v>15</v>
      </c>
      <c r="U219" s="144" t="n">
        <f aca="false">U218+U217+U216+U215+U214+U213+U212+U211+U210+U209+U208+U207+U206+U205+U204+U203+U202+U201+U200+U199+U198</f>
        <v>13</v>
      </c>
      <c r="V219" s="144" t="n">
        <f aca="false">V218+V217+V216+V215+V214+V213+V212+V211+V210+V209+V208+V207+V206+V205+V204+V203+V202+V201+V200+V199+V198</f>
        <v>22.5</v>
      </c>
      <c r="W219" s="144" t="n">
        <f aca="false">W218+W217+W216+W215+W214+W213+W212+W211+W210+W209+W208+W207+W206+W205+W204+W203+W202+W201+W200+W199+W198</f>
        <v>5.9</v>
      </c>
      <c r="X219" s="144" t="n">
        <f aca="false">X218+X217+X216+X215+X214+X213+X212+X211+X210+X209+X208+X207+X206+X205+X204+X203+X202+X201+X200+X199+X198</f>
        <v>0.15</v>
      </c>
      <c r="Y219" s="144" t="n">
        <f aca="false">Y218+Y217+Y216+Y215+Y214+Y213+Y212+Y211+Y210+Y209+Y208+Y207+Y206+Y205+Y204+Y203+Y202+Y201+Y200+Y199+Y198</f>
        <v>34.4</v>
      </c>
      <c r="Z219" s="144" t="n">
        <f aca="false">Z218+Z217+Z216+Z215+Z214+Z213+Z212+Z211+Z210+Z209+Z208+Z207+Z206+Z205+Z204+Z203+Z202+Z201+Z200+Z199+Z198</f>
        <v>20</v>
      </c>
      <c r="AA219" s="144" t="n">
        <f aca="false">AA218+AA217+AA216+AA215+AA214+AA213+AA212+AA211+AA210+AA209+AA208+AA207+AA206+AA205+AA204+AA203+AA202+AA201+AA200+AA199+AA198</f>
        <v>0.66</v>
      </c>
      <c r="AB219" s="144" t="n">
        <f aca="false">AB218+AB217+AB216+AB215+AB214+AB213+AB212+AB211+AB210+AB209+AB208+AB207+AB206+AB205+AB204+AB203+AB202+AB201+AB200+AB199+AB198</f>
        <v>0</v>
      </c>
      <c r="AC219" s="144" t="n">
        <f aca="false">AC218+AC217+AC216+AC215+AC214+AC213+AC212+AC211+AC210+AC209+AC208+AC207+AC206+AC205+AC204+AC203+AC202+AC201+AC200+AC199+AC198</f>
        <v>0</v>
      </c>
      <c r="AD219" s="144" t="n">
        <f aca="false">AD218+AD217+AD216+AD215+AD214+AD213+AD212+AD211+AD210+AD209+AD208+AD207+AD206+AD205+AD204+AD203+AD202+AD201+AD200+AD199+AD198</f>
        <v>3.6</v>
      </c>
      <c r="AE219" s="144" t="n">
        <f aca="false">AE218+AE217+AE216+AE215+AE214+AE213+AE212+AE211+AE210+AE209+AE208+AE207+AE206+AE205+AE204+AE203+AE202+AE201+AE200+AE199+AE198</f>
        <v>0</v>
      </c>
      <c r="AF219" s="144" t="n">
        <f aca="false">AF218+AF217+AF216+AF215+AF214+AF213+AF212+AF211+AF210+AF209+AF208+AF207+AF206+AF205+AF204+AF203+AF202+AF201+AF200+AF199+AF198</f>
        <v>4.5</v>
      </c>
      <c r="AMJ219" s="0"/>
    </row>
    <row r="220" s="111" customFormat="true" ht="11.25" hidden="false" customHeight="true" outlineLevel="0" collapsed="false">
      <c r="A220" s="112" t="s">
        <v>258</v>
      </c>
      <c r="B220" s="112"/>
      <c r="C220" s="113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145"/>
      <c r="AMJ220" s="0"/>
    </row>
    <row r="221" s="137" customFormat="true" ht="15.65" hidden="false" customHeight="true" outlineLevel="0" collapsed="false">
      <c r="A221" s="122" t="n">
        <v>210</v>
      </c>
      <c r="B221" s="158" t="s">
        <v>101</v>
      </c>
      <c r="C221" s="122" t="n">
        <v>50</v>
      </c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 t="n">
        <v>15</v>
      </c>
      <c r="S221" s="118"/>
      <c r="T221" s="118"/>
      <c r="U221" s="118"/>
      <c r="V221" s="118" t="n">
        <v>2</v>
      </c>
      <c r="W221" s="118"/>
      <c r="X221" s="118" t="n">
        <v>1</v>
      </c>
      <c r="Y221" s="118"/>
      <c r="Z221" s="118"/>
      <c r="AA221" s="118"/>
      <c r="AB221" s="118"/>
      <c r="AC221" s="118"/>
      <c r="AD221" s="118"/>
      <c r="AE221" s="118"/>
      <c r="AF221" s="118"/>
      <c r="AMJ221" s="26"/>
    </row>
    <row r="222" s="111" customFormat="true" ht="23.85" hidden="false" customHeight="true" outlineLevel="0" collapsed="false">
      <c r="A222" s="122" t="n">
        <v>120</v>
      </c>
      <c r="B222" s="138" t="s">
        <v>177</v>
      </c>
      <c r="C222" s="116" t="n">
        <v>200</v>
      </c>
      <c r="D222" s="118"/>
      <c r="E222" s="118"/>
      <c r="F222" s="118"/>
      <c r="G222" s="118"/>
      <c r="H222" s="118" t="n">
        <v>16</v>
      </c>
      <c r="I222" s="118"/>
      <c r="J222" s="118"/>
      <c r="K222" s="118"/>
      <c r="L222" s="118"/>
      <c r="M222" s="118"/>
      <c r="N222" s="118"/>
      <c r="O222" s="118"/>
      <c r="P222" s="118"/>
      <c r="Q222" s="118"/>
      <c r="R222" s="118" t="n">
        <v>147</v>
      </c>
      <c r="S222" s="118"/>
      <c r="T222" s="118"/>
      <c r="U222" s="118"/>
      <c r="V222" s="118" t="n">
        <v>1.6</v>
      </c>
      <c r="W222" s="118"/>
      <c r="X222" s="118"/>
      <c r="Y222" s="118" t="n">
        <v>1.3</v>
      </c>
      <c r="Z222" s="118"/>
      <c r="AA222" s="118"/>
      <c r="AB222" s="118"/>
      <c r="AC222" s="118"/>
      <c r="AD222" s="118"/>
      <c r="AE222" s="118"/>
      <c r="AF222" s="118"/>
      <c r="AMJ222" s="0"/>
    </row>
    <row r="223" s="111" customFormat="true" ht="12.8" hidden="false" customHeight="false" outlineLevel="0" collapsed="false">
      <c r="A223" s="122" t="s">
        <v>30</v>
      </c>
      <c r="B223" s="125" t="s">
        <v>31</v>
      </c>
      <c r="C223" s="116" t="n">
        <v>25</v>
      </c>
      <c r="D223" s="118"/>
      <c r="E223" s="118" t="n">
        <v>25</v>
      </c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MJ223" s="0"/>
    </row>
    <row r="224" s="111" customFormat="true" ht="12.8" hidden="false" customHeight="false" outlineLevel="0" collapsed="false">
      <c r="A224" s="122" t="n">
        <v>376</v>
      </c>
      <c r="B224" s="123" t="s">
        <v>28</v>
      </c>
      <c r="C224" s="116" t="n">
        <v>180</v>
      </c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 t="n">
        <v>10</v>
      </c>
      <c r="Z224" s="118"/>
      <c r="AA224" s="124" t="n">
        <v>0.66</v>
      </c>
      <c r="AB224" s="118"/>
      <c r="AC224" s="118"/>
      <c r="AD224" s="118"/>
      <c r="AE224" s="118"/>
      <c r="AF224" s="118"/>
      <c r="AMJ224" s="0"/>
    </row>
    <row r="225" s="111" customFormat="true" ht="12.8" hidden="false" customHeight="false" outlineLevel="0" collapsed="false">
      <c r="A225" s="122" t="s">
        <v>30</v>
      </c>
      <c r="B225" s="123" t="s">
        <v>251</v>
      </c>
      <c r="C225" s="116" t="n">
        <v>10</v>
      </c>
      <c r="D225" s="118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 t="n">
        <v>20</v>
      </c>
      <c r="AA225" s="135"/>
      <c r="AB225" s="135"/>
      <c r="AC225" s="135"/>
      <c r="AD225" s="135"/>
      <c r="AE225" s="135"/>
      <c r="AF225" s="118"/>
      <c r="AMJ225" s="0"/>
    </row>
    <row r="226" s="111" customFormat="true" ht="12.8" hidden="false" customHeight="true" outlineLevel="0" collapsed="false">
      <c r="A226" s="115" t="s">
        <v>33</v>
      </c>
      <c r="B226" s="115"/>
      <c r="C226" s="116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24"/>
      <c r="AB226" s="118"/>
      <c r="AC226" s="118"/>
      <c r="AD226" s="118"/>
      <c r="AE226" s="118"/>
      <c r="AF226" s="118"/>
      <c r="AMJ226" s="0"/>
    </row>
    <row r="227" s="111" customFormat="true" ht="28.35" hidden="false" customHeight="false" outlineLevel="0" collapsed="false">
      <c r="A227" s="116" t="s">
        <v>30</v>
      </c>
      <c r="B227" s="157" t="s">
        <v>259</v>
      </c>
      <c r="C227" s="130" t="n">
        <v>200</v>
      </c>
      <c r="D227" s="118"/>
      <c r="E227" s="135"/>
      <c r="F227" s="135"/>
      <c r="G227" s="135"/>
      <c r="H227" s="135"/>
      <c r="I227" s="135"/>
      <c r="J227" s="135"/>
      <c r="K227" s="135"/>
      <c r="L227" s="135"/>
      <c r="M227" s="135" t="n">
        <v>200</v>
      </c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18"/>
      <c r="AMJ227" s="0"/>
    </row>
    <row r="228" s="111" customFormat="true" ht="12.8" hidden="false" customHeight="true" outlineLevel="0" collapsed="false">
      <c r="A228" s="115" t="s">
        <v>37</v>
      </c>
      <c r="B228" s="115"/>
      <c r="C228" s="116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24"/>
      <c r="AB228" s="118"/>
      <c r="AC228" s="118"/>
      <c r="AD228" s="118"/>
      <c r="AE228" s="118"/>
      <c r="AF228" s="118"/>
      <c r="AMJ228" s="0"/>
    </row>
    <row r="229" s="111" customFormat="true" ht="12.8" hidden="false" customHeight="false" outlineLevel="0" collapsed="false">
      <c r="A229" s="116" t="n">
        <v>47</v>
      </c>
      <c r="B229" s="134" t="s">
        <v>72</v>
      </c>
      <c r="C229" s="116" t="n">
        <v>60</v>
      </c>
      <c r="D229" s="118"/>
      <c r="E229" s="118"/>
      <c r="F229" s="118"/>
      <c r="G229" s="118"/>
      <c r="H229" s="118"/>
      <c r="I229" s="118"/>
      <c r="J229" s="118" t="n">
        <v>54.6</v>
      </c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 t="n">
        <v>3</v>
      </c>
      <c r="X229" s="118"/>
      <c r="Y229" s="118" t="n">
        <v>2.5</v>
      </c>
      <c r="Z229" s="118"/>
      <c r="AA229" s="118"/>
      <c r="AB229" s="118"/>
      <c r="AC229" s="118"/>
      <c r="AD229" s="118"/>
      <c r="AE229" s="118"/>
      <c r="AF229" s="118"/>
      <c r="AMJ229" s="0"/>
    </row>
    <row r="230" s="111" customFormat="true" ht="12.8" hidden="false" customHeight="false" outlineLevel="0" collapsed="false">
      <c r="A230" s="122" t="n">
        <v>96</v>
      </c>
      <c r="B230" s="134" t="s">
        <v>178</v>
      </c>
      <c r="C230" s="116" t="n">
        <v>180</v>
      </c>
      <c r="D230" s="118"/>
      <c r="E230" s="118"/>
      <c r="F230" s="118"/>
      <c r="G230" s="118" t="n">
        <v>4</v>
      </c>
      <c r="H230" s="118"/>
      <c r="I230" s="118" t="n">
        <v>54</v>
      </c>
      <c r="J230" s="118" t="n">
        <v>21.8</v>
      </c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 t="n">
        <v>3.6</v>
      </c>
      <c r="X230" s="118"/>
      <c r="Y230" s="118"/>
      <c r="Z230" s="118"/>
      <c r="AA230" s="118"/>
      <c r="AB230" s="118"/>
      <c r="AC230" s="118"/>
      <c r="AD230" s="118"/>
      <c r="AE230" s="118"/>
      <c r="AF230" s="133" t="n">
        <v>4.5</v>
      </c>
      <c r="AMJ230" s="0"/>
    </row>
    <row r="231" s="111" customFormat="true" ht="19.4" hidden="false" customHeight="false" outlineLevel="0" collapsed="false">
      <c r="A231" s="130" t="n">
        <v>234</v>
      </c>
      <c r="B231" s="140" t="s">
        <v>179</v>
      </c>
      <c r="C231" s="130" t="n">
        <v>80</v>
      </c>
      <c r="D231" s="124"/>
      <c r="E231" s="124" t="n">
        <v>27</v>
      </c>
      <c r="F231" s="124"/>
      <c r="G231" s="124"/>
      <c r="H231" s="124"/>
      <c r="I231" s="124"/>
      <c r="J231" s="124"/>
      <c r="K231" s="124"/>
      <c r="L231" s="124"/>
      <c r="M231" s="128"/>
      <c r="N231" s="124"/>
      <c r="O231" s="124"/>
      <c r="P231" s="124"/>
      <c r="Q231" s="128" t="n">
        <v>53</v>
      </c>
      <c r="R231" s="124" t="n">
        <v>20.8</v>
      </c>
      <c r="S231" s="124"/>
      <c r="T231" s="124"/>
      <c r="U231" s="124"/>
      <c r="V231" s="124"/>
      <c r="W231" s="124" t="n">
        <v>7</v>
      </c>
      <c r="X231" s="124"/>
      <c r="Y231" s="124"/>
      <c r="Z231" s="124"/>
      <c r="AA231" s="124"/>
      <c r="AB231" s="124"/>
      <c r="AC231" s="124"/>
      <c r="AD231" s="124"/>
      <c r="AE231" s="124"/>
      <c r="AF231" s="124"/>
      <c r="AG231" s="129"/>
    </row>
    <row r="232" s="111" customFormat="true" ht="12.8" hidden="false" customHeight="false" outlineLevel="0" collapsed="false">
      <c r="A232" s="116" t="n">
        <v>312</v>
      </c>
      <c r="B232" s="139" t="s">
        <v>76</v>
      </c>
      <c r="C232" s="116" t="n">
        <v>150</v>
      </c>
      <c r="D232" s="118"/>
      <c r="E232" s="118"/>
      <c r="F232" s="118"/>
      <c r="G232" s="118"/>
      <c r="H232" s="118"/>
      <c r="I232" s="118" t="n">
        <v>128</v>
      </c>
      <c r="J232" s="118"/>
      <c r="K232" s="118"/>
      <c r="L232" s="118"/>
      <c r="M232" s="118"/>
      <c r="N232" s="118"/>
      <c r="O232" s="118"/>
      <c r="P232" s="118"/>
      <c r="Q232" s="118"/>
      <c r="R232" s="118" t="n">
        <v>22</v>
      </c>
      <c r="S232" s="118"/>
      <c r="T232" s="118"/>
      <c r="U232" s="118"/>
      <c r="V232" s="118" t="n">
        <v>5</v>
      </c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36"/>
    </row>
    <row r="233" s="111" customFormat="true" ht="12.8" hidden="false" customHeight="false" outlineLevel="0" collapsed="false">
      <c r="A233" s="122" t="n">
        <v>349</v>
      </c>
      <c r="B233" s="134" t="s">
        <v>45</v>
      </c>
      <c r="C233" s="116" t="n">
        <v>180</v>
      </c>
      <c r="D233" s="118"/>
      <c r="E233" s="118"/>
      <c r="F233" s="118"/>
      <c r="G233" s="118"/>
      <c r="H233" s="118"/>
      <c r="I233" s="118"/>
      <c r="J233" s="118"/>
      <c r="K233" s="118"/>
      <c r="L233" s="118" t="n">
        <v>18</v>
      </c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 t="n">
        <v>9</v>
      </c>
      <c r="Z233" s="118"/>
      <c r="AA233" s="118"/>
      <c r="AB233" s="118"/>
      <c r="AC233" s="118"/>
      <c r="AD233" s="118"/>
      <c r="AE233" s="118"/>
      <c r="AF233" s="118"/>
      <c r="AMJ233" s="0"/>
    </row>
    <row r="234" s="111" customFormat="true" ht="12.8" hidden="false" customHeight="false" outlineLevel="0" collapsed="false">
      <c r="A234" s="116" t="s">
        <v>30</v>
      </c>
      <c r="B234" s="125" t="s">
        <v>31</v>
      </c>
      <c r="C234" s="116" t="n">
        <v>20</v>
      </c>
      <c r="D234" s="118"/>
      <c r="E234" s="118" t="n">
        <v>20</v>
      </c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MJ234" s="0"/>
    </row>
    <row r="235" s="111" customFormat="true" ht="12.8" hidden="false" customHeight="false" outlineLevel="0" collapsed="false">
      <c r="A235" s="116"/>
      <c r="B235" s="134" t="s">
        <v>46</v>
      </c>
      <c r="C235" s="116" t="n">
        <v>35</v>
      </c>
      <c r="D235" s="118" t="n">
        <v>35</v>
      </c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MJ235" s="0"/>
    </row>
    <row r="236" s="111" customFormat="true" ht="12.8" hidden="false" customHeight="true" outlineLevel="0" collapsed="false">
      <c r="A236" s="115" t="s">
        <v>219</v>
      </c>
      <c r="B236" s="115"/>
      <c r="C236" s="116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MJ236" s="0"/>
    </row>
    <row r="237" s="111" customFormat="true" ht="12.8" hidden="false" customHeight="false" outlineLevel="0" collapsed="false">
      <c r="A237" s="122" t="n">
        <v>21</v>
      </c>
      <c r="B237" s="131" t="s">
        <v>93</v>
      </c>
      <c r="C237" s="116" t="n">
        <v>60</v>
      </c>
      <c r="D237" s="118"/>
      <c r="E237" s="118"/>
      <c r="F237" s="118"/>
      <c r="G237" s="118"/>
      <c r="H237" s="118"/>
      <c r="I237" s="118"/>
      <c r="J237" s="118" t="n">
        <v>57.6</v>
      </c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 t="n">
        <v>3</v>
      </c>
      <c r="X237" s="118"/>
      <c r="Y237" s="118"/>
      <c r="Z237" s="118"/>
      <c r="AA237" s="118"/>
      <c r="AB237" s="118"/>
      <c r="AC237" s="118"/>
      <c r="AD237" s="118"/>
      <c r="AE237" s="118"/>
      <c r="AF237" s="118"/>
      <c r="AMJ237" s="0"/>
    </row>
    <row r="238" s="111" customFormat="true" ht="12.8" hidden="false" customHeight="false" outlineLevel="0" collapsed="false">
      <c r="A238" s="116" t="s">
        <v>180</v>
      </c>
      <c r="B238" s="139" t="s">
        <v>181</v>
      </c>
      <c r="C238" s="116" t="n">
        <v>190</v>
      </c>
      <c r="D238" s="118"/>
      <c r="E238" s="118"/>
      <c r="F238" s="118" t="n">
        <v>2.25</v>
      </c>
      <c r="G238" s="118" t="n">
        <v>8</v>
      </c>
      <c r="H238" s="118"/>
      <c r="I238" s="118"/>
      <c r="J238" s="118" t="n">
        <v>112</v>
      </c>
      <c r="K238" s="118"/>
      <c r="L238" s="118"/>
      <c r="M238" s="118"/>
      <c r="N238" s="118" t="n">
        <v>60</v>
      </c>
      <c r="O238" s="118"/>
      <c r="P238" s="118"/>
      <c r="Q238" s="118"/>
      <c r="R238" s="118"/>
      <c r="S238" s="118"/>
      <c r="T238" s="118"/>
      <c r="U238" s="118" t="n">
        <v>7.5</v>
      </c>
      <c r="V238" s="118" t="n">
        <v>4</v>
      </c>
      <c r="W238" s="118"/>
      <c r="X238" s="124" t="n">
        <v>0.125</v>
      </c>
      <c r="Y238" s="118"/>
      <c r="Z238" s="118"/>
      <c r="AA238" s="118"/>
      <c r="AB238" s="118"/>
      <c r="AC238" s="118"/>
      <c r="AD238" s="118"/>
      <c r="AE238" s="118"/>
      <c r="AF238" s="118"/>
      <c r="AMJ238" s="0"/>
    </row>
    <row r="239" s="111" customFormat="true" ht="20.1" hidden="false" customHeight="true" outlineLevel="0" collapsed="false">
      <c r="A239" s="122" t="s">
        <v>30</v>
      </c>
      <c r="B239" s="123" t="s">
        <v>183</v>
      </c>
      <c r="C239" s="116" t="n">
        <v>200</v>
      </c>
      <c r="D239" s="118"/>
      <c r="E239" s="118"/>
      <c r="F239" s="118"/>
      <c r="G239" s="118"/>
      <c r="H239" s="118"/>
      <c r="I239" s="118"/>
      <c r="J239" s="118"/>
      <c r="K239" s="118" t="n">
        <v>40</v>
      </c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 t="n">
        <v>6.6</v>
      </c>
      <c r="Z239" s="118"/>
      <c r="AA239" s="124"/>
      <c r="AB239" s="118"/>
      <c r="AC239" s="118"/>
      <c r="AD239" s="118"/>
      <c r="AE239" s="118" t="n">
        <v>8</v>
      </c>
      <c r="AF239" s="118"/>
      <c r="AMJ239" s="0"/>
    </row>
    <row r="240" s="111" customFormat="true" ht="12.8" hidden="false" customHeight="false" outlineLevel="0" collapsed="false">
      <c r="A240" s="116" t="s">
        <v>30</v>
      </c>
      <c r="B240" s="125" t="s">
        <v>31</v>
      </c>
      <c r="C240" s="116" t="n">
        <v>25</v>
      </c>
      <c r="D240" s="118"/>
      <c r="E240" s="118" t="n">
        <v>25</v>
      </c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MJ240" s="0"/>
    </row>
    <row r="241" s="111" customFormat="true" ht="17.15" hidden="false" customHeight="true" outlineLevel="0" collapsed="false">
      <c r="A241" s="130" t="n">
        <v>406</v>
      </c>
      <c r="B241" s="140" t="s">
        <v>239</v>
      </c>
      <c r="C241" s="130" t="n">
        <v>50</v>
      </c>
      <c r="D241" s="118"/>
      <c r="E241" s="118"/>
      <c r="F241" s="118" t="n">
        <v>25.85</v>
      </c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 t="n">
        <v>0.74</v>
      </c>
      <c r="W241" s="118" t="n">
        <v>0.02</v>
      </c>
      <c r="X241" s="124" t="n">
        <v>0.025</v>
      </c>
      <c r="Y241" s="124" t="n">
        <v>1.7</v>
      </c>
      <c r="Z241" s="118" t="n">
        <v>16.7</v>
      </c>
      <c r="AA241" s="118"/>
      <c r="AB241" s="118" t="n">
        <v>0.8</v>
      </c>
      <c r="AC241" s="118"/>
      <c r="AD241" s="118"/>
      <c r="AE241" s="118"/>
      <c r="AF241" s="118"/>
      <c r="AG241" s="136"/>
    </row>
    <row r="242" s="111" customFormat="true" ht="12.8" hidden="false" customHeight="false" outlineLevel="0" collapsed="false">
      <c r="A242" s="141"/>
      <c r="B242" s="142" t="s">
        <v>221</v>
      </c>
      <c r="C242" s="143"/>
      <c r="D242" s="144" t="n">
        <f aca="false">D241+D240+D239+D238+D237+D236+D235+D234+D233+D232+D231+D230+D229+D228+D227+D226+D225+D224+D223+D222+D221</f>
        <v>35</v>
      </c>
      <c r="E242" s="144" t="n">
        <f aca="false">E241+E240+E239+E238+E237+E236+E235+E234+E233+E232+E231+E230+E229+E228+E227+E226+E225+E224+E223+E222+E221</f>
        <v>97</v>
      </c>
      <c r="F242" s="144" t="n">
        <f aca="false">F241+F240+F239+F238+F237+F236+F235+F234+F233+F232+F231+F230+F229+F228+F227+F226+F225+F224+F223+F222+F221</f>
        <v>28.1</v>
      </c>
      <c r="G242" s="144" t="n">
        <f aca="false">G241+G240+G239+G238+G237+G236+G235+G234+G233+G232+G231+G230+G229+G228+G227+G226+G225+G224+G223+G222+G221</f>
        <v>12</v>
      </c>
      <c r="H242" s="144" t="n">
        <f aca="false">H241+H240+H239+H238+H237+H236+H235+H234+H233+H232+H231+H230+H229+H228+H227+H226+H225+H224+H223+H222+H221</f>
        <v>16</v>
      </c>
      <c r="I242" s="144" t="n">
        <f aca="false">I241+I240+I239+I238+I237+I236+I235+I234+I233+I232+I231+I230+I229+I228+I227+I226+I225+I224+I223+I222+I221</f>
        <v>182</v>
      </c>
      <c r="J242" s="144" t="n">
        <f aca="false">J241+J240+J239+J238+J237+J236+J235+J234+J233+J232+J231+J230+J229+J228+J227+J226+J225+J224+J223+J222+J221</f>
        <v>246</v>
      </c>
      <c r="K242" s="144" t="n">
        <f aca="false">K241+K240+K239+K238+K237+K236+K235+K234+K233+K232+K231+K230+K229+K228+K227+K226+K225+K224+K223+K222+K221</f>
        <v>40</v>
      </c>
      <c r="L242" s="144" t="n">
        <f aca="false">L241+L240+L239+L238+L237+L236+L235+L234+L233+L232+L231+L230+L229+L228+L227+L226+L225+L224+L223+L222+L221</f>
        <v>18</v>
      </c>
      <c r="M242" s="144" t="n">
        <f aca="false">M241+M240+M239+M238+M237+M236+M235+M234+M233+M232+M231+M230+M229+M228+M227+M226+M225+M224+M223+M222+M221</f>
        <v>200</v>
      </c>
      <c r="N242" s="144" t="n">
        <f aca="false">N241+N240+N239+N238+N237+N236+N235+N234+N233+N232+N231+N230+N229+N228+N227+N226+N225+N224+N223+N222+N221</f>
        <v>60</v>
      </c>
      <c r="O242" s="144" t="n">
        <f aca="false">O241+O240+O239+O238+O237+O236+O235+O234+O233+O232+O231+O230+O229+O228+O227+O226+O225+O224+O223+O222+O221</f>
        <v>0</v>
      </c>
      <c r="P242" s="144" t="n">
        <f aca="false">P241+P240+P239+P238+P237+P236+P235+P234+P233+P232+P231+P230+P229+P228+P227+P226+P225+P224+P223+P222+P221</f>
        <v>0</v>
      </c>
      <c r="Q242" s="144" t="n">
        <f aca="false">Q241+Q240+Q239+Q238+Q237+Q236+Q235+Q234+Q233+Q232+Q231+Q230+Q229+Q228+Q227+Q226+Q225+Q224+Q223+Q222+Q221</f>
        <v>53</v>
      </c>
      <c r="R242" s="144" t="n">
        <f aca="false">R241+R240+R239+R238+R237+R236+R235+R234+R233+R232+R231+R230+R229+R228+R227+R226+R225+R224+R223+R222+R221</f>
        <v>204.8</v>
      </c>
      <c r="S242" s="144" t="n">
        <f aca="false">S241+S240+S239+S238+S237+S236+S235+S234+S233+S232+S231+S230+S229+S228+S227+S226+S225+S224+S223+S222+S221</f>
        <v>0</v>
      </c>
      <c r="T242" s="144" t="n">
        <f aca="false">T241+T240+T239+T238+T237+T236+T235+T234+T233+T232+T231+T230+T229+T228+T227+T226+T225+T224+T223+T222+T221</f>
        <v>0</v>
      </c>
      <c r="U242" s="144" t="n">
        <f aca="false">U241+U240+U239+U238+U237+U236+U235+U234+U233+U232+U231+U230+U229+U228+U227+U226+U225+U224+U223+U222+U221</f>
        <v>7.5</v>
      </c>
      <c r="V242" s="144" t="n">
        <f aca="false">V241+V240+V239+V238+V237+V236+V235+V234+V233+V232+V231+V230+V229+V228+V227+V226+V225+V224+V223+V222+V221</f>
        <v>13.34</v>
      </c>
      <c r="W242" s="144" t="n">
        <f aca="false">W241+W240+W239+W238+W237+W236+W235+W234+W233+W232+W231+W230+W229+W228+W227+W226+W225+W224+W223+W222+W221</f>
        <v>16.62</v>
      </c>
      <c r="X242" s="144" t="n">
        <f aca="false">X241+X240+X239+X238+X237+X236+X235+X234+X233+X232+X231+X230+X229+X228+X227+X226+X225+X224+X223+X222+X221</f>
        <v>1.15</v>
      </c>
      <c r="Y242" s="144" t="n">
        <f aca="false">Y241+Y240+Y239+Y238+Y237+Y236+Y235+Y234+Y233+Y232+Y231+Y230+Y229+Y228+Y227+Y226+Y225+Y224+Y223+Y222+Y221</f>
        <v>31.1</v>
      </c>
      <c r="Z242" s="144" t="n">
        <f aca="false">Z241+Z240+Z239+Z238+Z237+Z236+Z235+Z234+Z233+Z232+Z231+Z230+Z229+Z228+Z227+Z226+Z225+Z224+Z223+Z222+Z221</f>
        <v>36.7</v>
      </c>
      <c r="AA242" s="144" t="n">
        <f aca="false">AA241+AA240+AA239+AA238+AA237+AA236+AA235+AA234+AA233+AA232+AA231+AA230+AA229+AA228+AA227+AA226+AA225+AA224+AA223+AA222+AA221</f>
        <v>0.66</v>
      </c>
      <c r="AB242" s="144" t="n">
        <f aca="false">AB241+AB240+AB239+AB238+AB237+AB236+AB235+AB234+AB233+AB232+AB231+AB230+AB229+AB228+AB227+AB226+AB225+AB224+AB223+AB222+AB221</f>
        <v>0.8</v>
      </c>
      <c r="AC242" s="144" t="n">
        <f aca="false">AC241+AC240+AC239+AC238+AC237+AC236+AC235+AC234+AC233+AC232+AC231+AC230+AC229+AC228+AC227+AC226+AC225+AC224+AC223+AC222+AC221</f>
        <v>0</v>
      </c>
      <c r="AD242" s="144" t="n">
        <f aca="false">AD241+AD240+AD239+AD238+AD237+AD236+AD235+AD234+AD233+AD232+AD231+AD230+AD229+AD228+AD227+AD226+AD225+AD224+AD223+AD222+AD221</f>
        <v>0</v>
      </c>
      <c r="AE242" s="144" t="n">
        <f aca="false">AE241+AE240+AE239+AE238+AE237+AE236+AE235+AE234+AE233+AE232+AE231+AE230+AE229+AE228+AE227+AE226+AE225+AE224+AE223+AE222+AE221</f>
        <v>8</v>
      </c>
      <c r="AF242" s="144" t="n">
        <f aca="false">AF241+AF240+AF239+AF238+AF237+AF236+AF235+AF234+AF233+AF232+AF231+AF230+AF229+AF228+AF227+AF226+AF225+AF224+AF223+AF222+AF221</f>
        <v>4.5</v>
      </c>
      <c r="AMJ242" s="0"/>
    </row>
    <row r="243" s="111" customFormat="true" ht="12.8" hidden="false" customHeight="false" outlineLevel="0" collapsed="false">
      <c r="A243" s="169"/>
      <c r="B243" s="170"/>
      <c r="C243" s="171"/>
      <c r="D243" s="172"/>
      <c r="E243" s="172"/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  <c r="AB243" s="172"/>
      <c r="AC243" s="172"/>
      <c r="AD243" s="172"/>
      <c r="AE243" s="172"/>
      <c r="AF243" s="173"/>
      <c r="AMJ243" s="0"/>
    </row>
    <row r="244" s="111" customFormat="true" ht="12.8" hidden="false" customHeight="false" outlineLevel="0" collapsed="false">
      <c r="A244" s="174"/>
      <c r="B244" s="175" t="s">
        <v>260</v>
      </c>
      <c r="C244" s="174"/>
      <c r="D244" s="176" t="n">
        <f aca="false">(D242+D219+D195+D168+D145+D122+D99+D76+D53+D25)/10</f>
        <v>47</v>
      </c>
      <c r="E244" s="176" t="n">
        <f aca="false">(E242+E219+E195+E168+E145+E122+E99+E76+E53+E25)/10</f>
        <v>75.26</v>
      </c>
      <c r="F244" s="176" t="n">
        <f aca="false">(F242+F219+F195+F168+F145+F122+F99+F76+F53+F25)/10</f>
        <v>26.003</v>
      </c>
      <c r="G244" s="176" t="n">
        <f aca="false">(G242+G219+G195+G168+G145+G122+G99+G76+G53+G25)/10</f>
        <v>37.2</v>
      </c>
      <c r="H244" s="176" t="n">
        <f aca="false">(H242+H219+H195+H168+H145+H122+H99+H76+H53+H25)/10</f>
        <v>10.22</v>
      </c>
      <c r="I244" s="176" t="n">
        <f aca="false">(I242+I219+I195+I168+I145+I122+I99+I76+I53+I25)/10</f>
        <v>124.13</v>
      </c>
      <c r="J244" s="176" t="n">
        <f aca="false">(J242+J219+J195+J168+J145+J122+J99+J76+J53+J25)/10</f>
        <v>199.3</v>
      </c>
      <c r="K244" s="176" t="n">
        <f aca="false">(K242+K219+K195+K168+K145+K122+K99+K76+K53+K25)/10</f>
        <v>88.33</v>
      </c>
      <c r="L244" s="176" t="n">
        <f aca="false">(L242+L219+L195+L168+L145+L122+L99+L76+L53+L25)/10</f>
        <v>9.92</v>
      </c>
      <c r="M244" s="176" t="n">
        <f aca="false">(M242+M219+M195+M168+M145+M122+M99+M76+M53+M25)/10</f>
        <v>90</v>
      </c>
      <c r="N244" s="176" t="n">
        <f aca="false">(N242+N219+N195+N168+N145+N122+N99+N76+N53+N25)/10</f>
        <v>50.5</v>
      </c>
      <c r="O244" s="176" t="n">
        <f aca="false">(O242+O219+O195+O168+O145+O122+O99+O76+O53+O25)/10</f>
        <v>21.28</v>
      </c>
      <c r="P244" s="176" t="n">
        <f aca="false">(P242+P219+P195+P168+P145+P122+P99+P76+P53+P25)/10</f>
        <v>21.47</v>
      </c>
      <c r="Q244" s="176" t="n">
        <f aca="false">(Q242+Q219+Q195+Q168+Q145+Q122+Q99+Q76+Q53+Q25)/10</f>
        <v>33.13</v>
      </c>
      <c r="R244" s="176" t="n">
        <f aca="false">(R242+R219+R195+R168+R145+R122+R99+R76+R53+R25)/10</f>
        <v>404.89</v>
      </c>
      <c r="S244" s="176" t="n">
        <f aca="false">(S242+S219+S195+S168+S145+S122+S99+S76+S53+S25)/10</f>
        <v>34.43</v>
      </c>
      <c r="T244" s="176" t="n">
        <f aca="false">(T242+T219+T195+T168+T145+T122+T99+T76+T53+T25)/10</f>
        <v>5.5</v>
      </c>
      <c r="U244" s="176" t="n">
        <f aca="false">(U242+U219+U195+U168+U145+U122+U99+U76+U53+U25)/10</f>
        <v>9.46</v>
      </c>
      <c r="V244" s="176" t="n">
        <f aca="false">(V242+V219+V195+V168+V145+V122+V99+V76+V53+V25)/10</f>
        <v>19.118</v>
      </c>
      <c r="W244" s="176" t="n">
        <f aca="false">(W242+W219+W195+W168+W145+W122+W99+W76+W53+W25)/10</f>
        <v>10.384</v>
      </c>
      <c r="X244" s="176" t="n">
        <f aca="false">(X242+X219+X195+X168+X145+X122+X99+X76+X53+X25)/10</f>
        <v>0.9455</v>
      </c>
      <c r="Y244" s="176" t="n">
        <f aca="false">(Y242+Y219+Y195+Y168+Y145+Y122+Y99+Y76+Y53+Y25)/10</f>
        <v>27.74</v>
      </c>
      <c r="Z244" s="176" t="n">
        <f aca="false">(Z242+Z219+Z195+Z168+Z145+Z122+Z99+Z76+Z53+Z25)/10</f>
        <v>17.34</v>
      </c>
      <c r="AA244" s="176" t="n">
        <f aca="false">(AA242+AA219+AA195+AA168+AA145+AA122+AA99+AA76+AA53+AA25)/10</f>
        <v>0.528</v>
      </c>
      <c r="AB244" s="176" t="n">
        <f aca="false">(AB242+AB219+AB195+AB168+AB145+AB122+AB99+AB76+AB53+AB25)/10</f>
        <v>0.43</v>
      </c>
      <c r="AC244" s="176" t="n">
        <f aca="false">(AC242+AC219+AC195+AC168+AC145+AC122+AC99+AC76+AC53+AC25)/10</f>
        <v>0.6</v>
      </c>
      <c r="AD244" s="176" t="n">
        <f aca="false">(AD242+AD219+AD195+AD168+AD145+AD122+AD99+AD76+AD53+AD25)/10</f>
        <v>1.08</v>
      </c>
      <c r="AE244" s="176" t="n">
        <f aca="false">(AE242+AE219+AE195+AE168+AE145+AE122+AE99+AE76+AE53+AE25)/10</f>
        <v>2.6</v>
      </c>
      <c r="AF244" s="176" t="n">
        <f aca="false">(AF242+AF219+AF195+AF168+AF145+AF122+AF99+AF76+AF53+AF25)/10</f>
        <v>4.5</v>
      </c>
      <c r="AMJ244" s="0"/>
    </row>
    <row r="245" s="111" customFormat="true" ht="12.8" hidden="false" customHeight="false" outlineLevel="0" collapsed="false">
      <c r="A245" s="174"/>
      <c r="B245" s="175" t="s">
        <v>261</v>
      </c>
      <c r="C245" s="113"/>
      <c r="D245" s="145" t="n">
        <v>50</v>
      </c>
      <c r="E245" s="145" t="n">
        <v>80</v>
      </c>
      <c r="F245" s="145" t="n">
        <v>29</v>
      </c>
      <c r="G245" s="145" t="n">
        <v>43</v>
      </c>
      <c r="H245" s="145" t="n">
        <v>12</v>
      </c>
      <c r="I245" s="145" t="n">
        <v>140</v>
      </c>
      <c r="J245" s="145" t="n">
        <v>220</v>
      </c>
      <c r="K245" s="145" t="n">
        <v>100</v>
      </c>
      <c r="L245" s="145" t="n">
        <v>11</v>
      </c>
      <c r="M245" s="145" t="n">
        <v>100</v>
      </c>
      <c r="N245" s="145" t="n">
        <v>55</v>
      </c>
      <c r="O245" s="145" t="n">
        <v>25</v>
      </c>
      <c r="P245" s="145" t="n">
        <v>24</v>
      </c>
      <c r="Q245" s="145" t="n">
        <v>37</v>
      </c>
      <c r="R245" s="145" t="n">
        <v>450</v>
      </c>
      <c r="S245" s="145" t="n">
        <v>40</v>
      </c>
      <c r="T245" s="145" t="n">
        <v>6</v>
      </c>
      <c r="U245" s="145" t="n">
        <v>11</v>
      </c>
      <c r="V245" s="145" t="n">
        <v>21</v>
      </c>
      <c r="W245" s="145" t="n">
        <v>11</v>
      </c>
      <c r="X245" s="145" t="n">
        <v>1</v>
      </c>
      <c r="Y245" s="145" t="n">
        <v>30</v>
      </c>
      <c r="Z245" s="145" t="n">
        <v>20</v>
      </c>
      <c r="AA245" s="145" t="n">
        <v>0.6</v>
      </c>
      <c r="AB245" s="145" t="n">
        <v>0.5</v>
      </c>
      <c r="AC245" s="145" t="n">
        <v>0.6</v>
      </c>
      <c r="AD245" s="145" t="n">
        <v>1.2</v>
      </c>
      <c r="AE245" s="145" t="n">
        <v>3</v>
      </c>
      <c r="AF245" s="145" t="n">
        <v>5</v>
      </c>
      <c r="AMJ245" s="0"/>
    </row>
    <row r="246" s="111" customFormat="true" ht="12.8" hidden="false" customHeight="false" outlineLevel="0" collapsed="false">
      <c r="A246" s="177"/>
      <c r="B246" s="178" t="s">
        <v>262</v>
      </c>
      <c r="C246" s="177"/>
      <c r="D246" s="179" t="n">
        <f aca="false">D244*100/D245</f>
        <v>94</v>
      </c>
      <c r="E246" s="179" t="n">
        <f aca="false">E244*100/E245</f>
        <v>94.075</v>
      </c>
      <c r="F246" s="179" t="n">
        <f aca="false">F244*100/F245</f>
        <v>89.6655172413793</v>
      </c>
      <c r="G246" s="179" t="n">
        <f aca="false">G244*100/G245</f>
        <v>86.5116279069768</v>
      </c>
      <c r="H246" s="179" t="n">
        <f aca="false">H244*100/H245</f>
        <v>85.1666666666667</v>
      </c>
      <c r="I246" s="179" t="n">
        <f aca="false">I244*100/I245</f>
        <v>88.6642857142857</v>
      </c>
      <c r="J246" s="179" t="n">
        <f aca="false">J244*100/J245</f>
        <v>90.5909090909091</v>
      </c>
      <c r="K246" s="179" t="n">
        <f aca="false">K244*100/K245</f>
        <v>88.33</v>
      </c>
      <c r="L246" s="179" t="n">
        <f aca="false">L244*100/L245</f>
        <v>90.1818181818182</v>
      </c>
      <c r="M246" s="179" t="n">
        <f aca="false">M244*100/M245</f>
        <v>90</v>
      </c>
      <c r="N246" s="179" t="n">
        <f aca="false">N244*100/N245</f>
        <v>91.8181818181818</v>
      </c>
      <c r="O246" s="179" t="n">
        <f aca="false">O244*100/O245</f>
        <v>85.12</v>
      </c>
      <c r="P246" s="179" t="n">
        <f aca="false">P244*100/P245</f>
        <v>89.4583333333333</v>
      </c>
      <c r="Q246" s="179" t="n">
        <f aca="false">Q244*100/Q245</f>
        <v>89.5405405405406</v>
      </c>
      <c r="R246" s="179" t="n">
        <f aca="false">R244*100/R245</f>
        <v>89.9755555555556</v>
      </c>
      <c r="S246" s="179" t="n">
        <f aca="false">S244*100/S245</f>
        <v>86.075</v>
      </c>
      <c r="T246" s="179" t="n">
        <f aca="false">T244*100/T245</f>
        <v>91.6666666666667</v>
      </c>
      <c r="U246" s="179" t="n">
        <f aca="false">U244*100/U245</f>
        <v>86</v>
      </c>
      <c r="V246" s="179" t="n">
        <f aca="false">V244*100/V245</f>
        <v>91.0380952380953</v>
      </c>
      <c r="W246" s="179" t="n">
        <f aca="false">W244*100/W245</f>
        <v>94.4</v>
      </c>
      <c r="X246" s="179" t="n">
        <f aca="false">X244*100/X245</f>
        <v>94.55</v>
      </c>
      <c r="Y246" s="179" t="n">
        <f aca="false">Y244*100/Y245</f>
        <v>92.4666666666667</v>
      </c>
      <c r="Z246" s="179" t="n">
        <f aca="false">Z244*100/Z245</f>
        <v>86.7</v>
      </c>
      <c r="AA246" s="179" t="n">
        <f aca="false">AA244*100/AA245</f>
        <v>88</v>
      </c>
      <c r="AB246" s="179" t="n">
        <f aca="false">AB244*100/AB245</f>
        <v>86</v>
      </c>
      <c r="AC246" s="179" t="n">
        <f aca="false">AC244*100/AC245</f>
        <v>100</v>
      </c>
      <c r="AD246" s="179" t="n">
        <f aca="false">AD244*100/AD245</f>
        <v>90</v>
      </c>
      <c r="AE246" s="179" t="n">
        <f aca="false">AE244*100/AE245</f>
        <v>86.6666666666667</v>
      </c>
      <c r="AF246" s="179" t="n">
        <f aca="false">AF244*100/AF245</f>
        <v>90</v>
      </c>
      <c r="AMJ246" s="0"/>
    </row>
    <row r="247" s="111" customFormat="true" ht="12.8" hidden="false" customHeight="false" outlineLevel="0" collapsed="false">
      <c r="D247" s="180"/>
      <c r="E247" s="180"/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1"/>
      <c r="X247" s="180"/>
      <c r="Y247" s="180"/>
      <c r="Z247" s="180"/>
      <c r="AA247" s="180"/>
      <c r="AB247" s="180"/>
      <c r="AC247" s="180"/>
      <c r="AD247" s="180"/>
      <c r="AE247" s="180"/>
      <c r="AF247" s="180"/>
      <c r="AMJ247" s="0"/>
    </row>
    <row r="249" customFormat="false" ht="12.8" hidden="false" customHeight="false" outlineLevel="0" collapsed="false">
      <c r="Z249" s="1"/>
    </row>
  </sheetData>
  <mergeCells count="49">
    <mergeCell ref="A2:B2"/>
    <mergeCell ref="A3:B3"/>
    <mergeCell ref="A8:B8"/>
    <mergeCell ref="A10:B10"/>
    <mergeCell ref="A19:B19"/>
    <mergeCell ref="A26:B26"/>
    <mergeCell ref="A27:B27"/>
    <mergeCell ref="A34:B34"/>
    <mergeCell ref="A37:B37"/>
    <mergeCell ref="A45:B45"/>
    <mergeCell ref="A54:B54"/>
    <mergeCell ref="A55:B55"/>
    <mergeCell ref="A60:B60"/>
    <mergeCell ref="A62:B62"/>
    <mergeCell ref="A70:B70"/>
    <mergeCell ref="A77:B77"/>
    <mergeCell ref="A78:B78"/>
    <mergeCell ref="A83:B83"/>
    <mergeCell ref="A85:B85"/>
    <mergeCell ref="A93:B93"/>
    <mergeCell ref="A100:B100"/>
    <mergeCell ref="A101:B101"/>
    <mergeCell ref="A108:B108"/>
    <mergeCell ref="A110:B110"/>
    <mergeCell ref="A118:B118"/>
    <mergeCell ref="A123:B123"/>
    <mergeCell ref="A124:B124"/>
    <mergeCell ref="A132:B132"/>
    <mergeCell ref="A134:B134"/>
    <mergeCell ref="A141:B141"/>
    <mergeCell ref="A146:B146"/>
    <mergeCell ref="A147:B147"/>
    <mergeCell ref="A152:B152"/>
    <mergeCell ref="A154:B154"/>
    <mergeCell ref="A162:B162"/>
    <mergeCell ref="A169:B169"/>
    <mergeCell ref="A170:B170"/>
    <mergeCell ref="A177:B177"/>
    <mergeCell ref="A179:B179"/>
    <mergeCell ref="A187:B187"/>
    <mergeCell ref="A196:B196"/>
    <mergeCell ref="A197:B197"/>
    <mergeCell ref="A203:B203"/>
    <mergeCell ref="A205:B205"/>
    <mergeCell ref="A213:B213"/>
    <mergeCell ref="A220:B220"/>
    <mergeCell ref="A226:B226"/>
    <mergeCell ref="A228:B228"/>
    <mergeCell ref="A236:B2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9.29"/>
    <col collapsed="false" customWidth="true" hidden="false" outlineLevel="0" max="2" min="2" style="0" width="9.29"/>
    <col collapsed="false" customWidth="true" hidden="false" outlineLevel="0" max="3" min="3" style="0" width="26.53"/>
    <col collapsed="false" customWidth="true" hidden="false" outlineLevel="0" max="4" min="4" style="1" width="9.29"/>
    <col collapsed="false" customWidth="true" hidden="false" outlineLevel="0" max="6" min="5" style="0" width="9.29"/>
    <col collapsed="false" customWidth="true" hidden="false" outlineLevel="0" max="7" min="7" style="0" width="15.88"/>
    <col collapsed="false" customWidth="false" hidden="false" outlineLevel="0" max="12" min="8" style="2" width="9.13"/>
    <col collapsed="false" customWidth="true" hidden="false" outlineLevel="0" max="13" min="13" style="2" width="10.58"/>
    <col collapsed="false" customWidth="false" hidden="false" outlineLevel="0" max="1024" min="14" style="2" width="9.13"/>
  </cols>
  <sheetData>
    <row r="1" s="183" customFormat="true" ht="75" hidden="false" customHeight="true" outlineLevel="0" collapsed="false">
      <c r="A1" s="182" t="s">
        <v>263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="186" customFormat="true" ht="13.8" hidden="false" customHeight="true" outlineLevel="0" collapsed="false">
      <c r="A2" s="8"/>
      <c r="B2" s="8"/>
      <c r="C2" s="8"/>
      <c r="D2" s="184" t="s">
        <v>264</v>
      </c>
      <c r="E2" s="184"/>
      <c r="F2" s="184"/>
      <c r="G2" s="185" t="s">
        <v>265</v>
      </c>
      <c r="H2" s="39" t="s">
        <v>10</v>
      </c>
      <c r="I2" s="39"/>
      <c r="J2" s="39"/>
      <c r="K2" s="39"/>
      <c r="L2" s="39" t="s">
        <v>11</v>
      </c>
      <c r="M2" s="39"/>
      <c r="N2" s="39"/>
      <c r="O2" s="39"/>
    </row>
    <row r="3" s="186" customFormat="true" ht="13.8" hidden="false" customHeight="false" outlineLevel="0" collapsed="false">
      <c r="A3" s="8"/>
      <c r="B3" s="8"/>
      <c r="C3" s="8"/>
      <c r="D3" s="184" t="s">
        <v>12</v>
      </c>
      <c r="E3" s="184" t="s">
        <v>13</v>
      </c>
      <c r="F3" s="184" t="s">
        <v>14</v>
      </c>
      <c r="G3" s="185"/>
      <c r="H3" s="187" t="s">
        <v>266</v>
      </c>
      <c r="I3" s="187" t="s">
        <v>16</v>
      </c>
      <c r="J3" s="187" t="s">
        <v>17</v>
      </c>
      <c r="K3" s="187" t="s">
        <v>18</v>
      </c>
      <c r="L3" s="187" t="s">
        <v>19</v>
      </c>
      <c r="M3" s="187" t="s">
        <v>20</v>
      </c>
      <c r="N3" s="187" t="s">
        <v>21</v>
      </c>
      <c r="O3" s="187" t="s">
        <v>22</v>
      </c>
    </row>
    <row r="4" s="186" customFormat="true" ht="15" hidden="false" customHeight="true" outlineLevel="0" collapsed="false">
      <c r="A4" s="188" t="s">
        <v>267</v>
      </c>
      <c r="B4" s="188"/>
      <c r="C4" s="188"/>
      <c r="D4" s="189" t="n">
        <f aca="false">День1!D29+'День 2'!D36+'День 3'!D32+'День 4'!D31+'День 5'!D32+'День 6'!D32+'День 7'!D32+'День 8'!D35+'День 9'!D34+'День 10'!D33</f>
        <v>549.36</v>
      </c>
      <c r="E4" s="189" t="n">
        <f aca="false">День1!E29+'День 2'!E36+'День 3'!E32+'День 4'!E31+'День 5'!E32+'День 6'!E32+'День 7'!E32+'День 8'!E35+'День 9'!E34+'День 10'!E33</f>
        <v>532.506</v>
      </c>
      <c r="F4" s="189" t="n">
        <f aca="false">День1!F29+'День 2'!F36+'День 3'!F32+'День 4'!F31+'День 5'!F32+'День 6'!F32+'День 7'!F32+'День 8'!F35+'День 9'!F34+'День 10'!F33</f>
        <v>2320.58</v>
      </c>
      <c r="G4" s="189" t="n">
        <f aca="false">День1!G29+'День 2'!G36+'День 3'!G32+'День 4'!G31+'День 5'!G32+'День 6'!G32+'День 7'!G32+'День 8'!G35+'День 9'!G34+'День 10'!G33</f>
        <v>16208.044</v>
      </c>
      <c r="H4" s="189" t="n">
        <f aca="false">День1!H29+'День 2'!H36+'День 3'!H32+'День 4'!H31+'День 5'!H32+'День 6'!H32+'День 7'!H32+'День 8'!H35+'День 9'!H34+'День 10'!H33</f>
        <v>7.78350602409638</v>
      </c>
      <c r="I4" s="189" t="n">
        <f aca="false">День1!I29+'День 2'!I36+'День 3'!I32+'День 4'!I31+'День 5'!I32+'День 6'!I32+'День 7'!I32+'День 8'!I35+'День 9'!I34+'День 10'!I33</f>
        <v>631.977469879518</v>
      </c>
      <c r="J4" s="189" t="n">
        <f aca="false">День1!J29+'День 2'!J36+'День 3'!J32+'День 4'!J31+'День 5'!J32+'День 6'!J32+'День 7'!J32+'День 8'!J35+'День 9'!J34+'День 10'!J33</f>
        <v>18.056</v>
      </c>
      <c r="K4" s="189" t="n">
        <f aca="false">День1!K29+'День 2'!K36+'День 3'!K32+'День 4'!K31+'День 5'!K32+'День 6'!K32+'День 7'!K32+'День 8'!K35+'День 9'!K34+'День 10'!K33</f>
        <v>118.845</v>
      </c>
      <c r="L4" s="189" t="n">
        <f aca="false">День1!L29+'День 2'!L36+'День 3'!L32+'День 4'!L31+'День 5'!L32+'День 6'!L32+'День 7'!L32+'День 8'!L35+'День 9'!L34+'День 10'!L33</f>
        <v>7306.67337349398</v>
      </c>
      <c r="M4" s="189" t="n">
        <f aca="false">День1!M29+'День 2'!M36+'День 3'!M32+'День 4'!M31+'День 5'!M32+'День 6'!M32+'День 7'!M32+'День 8'!M35+'День 9'!M34+'День 10'!M33</f>
        <v>11287.5560240964</v>
      </c>
      <c r="N4" s="189" t="n">
        <f aca="false">День1!N29+'День 2'!N36+'День 3'!N32+'День 4'!N31+'День 5'!N32+'День 6'!N32+'День 7'!N32+'День 8'!N35+'День 9'!N34+'День 10'!N33</f>
        <v>2763.08036144578</v>
      </c>
      <c r="O4" s="189" t="n">
        <f aca="false">День1!O29+'День 2'!O36+'День 3'!O32+'День 4'!O31+'День 5'!O32+'День 6'!O32+'День 7'!O32+'День 8'!O35+'День 9'!O34+'День 10'!O33</f>
        <v>142.533614457831</v>
      </c>
    </row>
    <row r="5" s="186" customFormat="true" ht="15" hidden="false" customHeight="true" outlineLevel="0" collapsed="false">
      <c r="A5" s="188" t="s">
        <v>268</v>
      </c>
      <c r="B5" s="188"/>
      <c r="C5" s="188"/>
      <c r="D5" s="189" t="n">
        <f aca="false">D4/10</f>
        <v>54.936</v>
      </c>
      <c r="E5" s="189" t="n">
        <f aca="false">E4/10</f>
        <v>53.2506</v>
      </c>
      <c r="F5" s="189" t="n">
        <f aca="false">F4/10</f>
        <v>232.058</v>
      </c>
      <c r="G5" s="189" t="n">
        <f aca="false">G4/10</f>
        <v>1620.8044</v>
      </c>
      <c r="H5" s="190" t="n">
        <f aca="false">H4/10</f>
        <v>0.778350602409638</v>
      </c>
      <c r="I5" s="190" t="n">
        <f aca="false">I4/10</f>
        <v>63.1977469879518</v>
      </c>
      <c r="J5" s="190" t="n">
        <f aca="false">J4/10</f>
        <v>1.8056</v>
      </c>
      <c r="K5" s="190" t="n">
        <f aca="false">K4/10</f>
        <v>11.8845</v>
      </c>
      <c r="L5" s="190" t="n">
        <f aca="false">L4/10</f>
        <v>730.667337349398</v>
      </c>
      <c r="M5" s="190" t="n">
        <f aca="false">M4/10</f>
        <v>1128.75560240964</v>
      </c>
      <c r="N5" s="190" t="n">
        <f aca="false">N4/10</f>
        <v>276.308036144578</v>
      </c>
      <c r="O5" s="190" t="n">
        <f aca="false">O4/10</f>
        <v>14.2533614457831</v>
      </c>
    </row>
    <row r="6" s="186" customFormat="true" ht="15" hidden="false" customHeight="true" outlineLevel="0" collapsed="false">
      <c r="A6" s="188" t="s">
        <v>269</v>
      </c>
      <c r="B6" s="188"/>
      <c r="C6" s="188"/>
      <c r="D6" s="189" t="n">
        <f aca="false">D4*4*100/G4</f>
        <v>13.5577124543838</v>
      </c>
      <c r="E6" s="189" t="n">
        <f aca="false">E4*9*100/G4</f>
        <v>29.5689843882457</v>
      </c>
      <c r="F6" s="189" t="n">
        <f aca="false">F4*4*100/G4</f>
        <v>57.2698346574084</v>
      </c>
      <c r="G6" s="189" t="n">
        <f aca="false">G5*100/1800</f>
        <v>90.0446888888889</v>
      </c>
      <c r="H6" s="191"/>
      <c r="I6" s="191"/>
      <c r="J6" s="191"/>
      <c r="K6" s="191"/>
    </row>
    <row r="7" s="186" customFormat="true" ht="15" hidden="false" customHeight="true" outlineLevel="0" collapsed="false">
      <c r="A7" s="188" t="s">
        <v>270</v>
      </c>
      <c r="B7" s="188"/>
      <c r="C7" s="188"/>
      <c r="D7" s="189" t="n">
        <f aca="false">D4/E4</f>
        <v>1.03165034760172</v>
      </c>
      <c r="E7" s="189" t="n">
        <v>1</v>
      </c>
      <c r="F7" s="189" t="n">
        <f aca="false">F4/E4</f>
        <v>4.35784761110673</v>
      </c>
      <c r="G7" s="192"/>
      <c r="H7" s="191"/>
      <c r="I7" s="191"/>
      <c r="J7" s="191"/>
      <c r="K7" s="191"/>
    </row>
    <row r="8" s="186" customFormat="true" ht="15" hidden="false" customHeight="true" outlineLevel="0" collapsed="false">
      <c r="A8" s="188" t="s">
        <v>271</v>
      </c>
      <c r="B8" s="188"/>
      <c r="C8" s="188"/>
      <c r="D8" s="193" t="n">
        <f aca="false">(День1!G12+'День 2'!G13+'День 3'!G12+'День 4'!G12+'День 5'!G14+'День 6'!G15+'День 7'!G12+'День 8'!G14+'День 9'!G14+'День 10'!G13)/10*100/1800</f>
        <v>20.1126111111111</v>
      </c>
      <c r="E8" s="193"/>
      <c r="F8" s="193"/>
      <c r="G8" s="194"/>
      <c r="H8" s="191"/>
      <c r="I8" s="191"/>
      <c r="J8" s="191"/>
      <c r="K8" s="191"/>
    </row>
    <row r="9" s="186" customFormat="true" ht="15" hidden="false" customHeight="true" outlineLevel="0" collapsed="false">
      <c r="A9" s="188" t="s">
        <v>272</v>
      </c>
      <c r="B9" s="188"/>
      <c r="C9" s="188"/>
      <c r="D9" s="193" t="n">
        <f aca="false">(День1!G15+'День 2'!G17+'День 3'!G15+'День 4'!G15+'День 5'!G17+'День 6'!G18+'День 7'!G15+'День 8'!G18+'День 9'!G17+'День 10'!G16)/10*100/1800</f>
        <v>4.96183333333333</v>
      </c>
      <c r="E9" s="193"/>
      <c r="F9" s="193"/>
      <c r="G9" s="194"/>
      <c r="H9" s="191"/>
      <c r="I9" s="191"/>
      <c r="J9" s="191"/>
      <c r="K9" s="191"/>
    </row>
    <row r="10" s="186" customFormat="true" ht="15" hidden="false" customHeight="true" outlineLevel="0" collapsed="false">
      <c r="A10" s="188" t="s">
        <v>273</v>
      </c>
      <c r="B10" s="188"/>
      <c r="C10" s="188"/>
      <c r="D10" s="193" t="n">
        <f aca="false">(День1!G24+'День 2'!G26+'День 3'!G24+'День 4'!G24+'День 5'!G26+'День 6'!G26+'День 7'!G24+'День 8'!G26+'День 9'!G26+'День 10'!G25)/10*100/1800</f>
        <v>34.9722777777778</v>
      </c>
      <c r="E10" s="193"/>
      <c r="F10" s="193"/>
      <c r="G10" s="194"/>
      <c r="H10" s="191"/>
      <c r="I10" s="191"/>
      <c r="J10" s="191"/>
      <c r="K10" s="191"/>
    </row>
    <row r="11" s="186" customFormat="true" ht="28.35" hidden="false" customHeight="true" outlineLevel="0" collapsed="false">
      <c r="A11" s="188" t="s">
        <v>274</v>
      </c>
      <c r="B11" s="188"/>
      <c r="C11" s="188"/>
      <c r="D11" s="193" t="n">
        <f aca="false">(День1!G28+'День 2'!G35+'День 3'!G31+'День 4'!G30+'День 5'!G31+'День 6'!G31+'День 7'!G31+'День 8'!G34+'День 9'!G33+'День 10'!G32)/10*100/1800</f>
        <v>29.9979666666667</v>
      </c>
      <c r="E11" s="193"/>
      <c r="F11" s="193"/>
      <c r="G11" s="194"/>
      <c r="H11" s="191"/>
      <c r="I11" s="191"/>
      <c r="J11" s="191"/>
      <c r="K11" s="191"/>
    </row>
    <row r="12" s="183" customFormat="true" ht="15" hidden="false" customHeight="true" outlineLevel="0" collapsed="false">
      <c r="A12" s="195"/>
      <c r="B12" s="195"/>
      <c r="C12" s="195"/>
      <c r="D12" s="65"/>
      <c r="E12" s="65"/>
      <c r="F12" s="65"/>
      <c r="G12" s="196"/>
      <c r="H12" s="197"/>
      <c r="I12" s="197"/>
      <c r="J12" s="197"/>
      <c r="K12" s="197"/>
    </row>
    <row r="14" customFormat="false" ht="12.75" hidden="false" customHeight="false" outlineLevel="0" collapsed="false">
      <c r="E14" s="1"/>
      <c r="F14" s="1"/>
      <c r="G14" s="1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A1:O1"/>
    <mergeCell ref="A2:C2"/>
    <mergeCell ref="D2:F2"/>
    <mergeCell ref="G2:G3"/>
    <mergeCell ref="H2:K2"/>
    <mergeCell ref="L2:O2"/>
    <mergeCell ref="A3:C3"/>
    <mergeCell ref="A4:C4"/>
    <mergeCell ref="A5:C5"/>
    <mergeCell ref="A6:C6"/>
    <mergeCell ref="A7:C7"/>
    <mergeCell ref="A8:C8"/>
    <mergeCell ref="D8:F8"/>
    <mergeCell ref="A9:C9"/>
    <mergeCell ref="D9:F9"/>
    <mergeCell ref="A10:C10"/>
    <mergeCell ref="D10:F10"/>
    <mergeCell ref="A11:C11"/>
    <mergeCell ref="D11:F11"/>
  </mergeCells>
  <printOptions headings="false" gridLines="false" gridLinesSet="true" horizontalCentered="false" verticalCentered="false"/>
  <pageMargins left="0.39375" right="0.393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5" activeCellId="0" sqref="A15"/>
    </sheetView>
  </sheetViews>
  <sheetFormatPr defaultColWidth="9.1640625" defaultRowHeight="12.75" zeroHeight="false" outlineLevelRow="0" outlineLevelCol="0"/>
  <cols>
    <col collapsed="false" customWidth="true" hidden="false" outlineLevel="0" max="1" min="1" style="0" width="34.86"/>
    <col collapsed="false" customWidth="true" hidden="false" outlineLevel="0" max="2" min="2" style="0" width="27.09"/>
    <col collapsed="false" customWidth="true" hidden="false" outlineLevel="0" max="3" min="3" style="0" width="25.84"/>
    <col collapsed="false" customWidth="true" hidden="false" outlineLevel="0" max="4" min="4" style="0" width="26.95"/>
    <col collapsed="false" customWidth="true" hidden="false" outlineLevel="0" max="5" min="5" style="0" width="26.53"/>
    <col collapsed="false" customWidth="true" hidden="false" outlineLevel="0" max="6" min="6" style="0" width="26.66"/>
    <col collapsed="false" customWidth="true" hidden="false" outlineLevel="0" max="7" min="7" style="0" width="26.53"/>
    <col collapsed="false" customWidth="true" hidden="false" outlineLevel="0" max="8" min="8" style="0" width="31.68"/>
    <col collapsed="false" customWidth="true" hidden="false" outlineLevel="0" max="9" min="9" style="0" width="26.81"/>
    <col collapsed="false" customWidth="true" hidden="false" outlineLevel="0" max="10" min="10" style="0" width="25.84"/>
  </cols>
  <sheetData>
    <row r="1" s="198" customFormat="true" ht="12.75" hidden="false" customHeight="false" outlineLevel="0" collapsed="false">
      <c r="A1" s="30" t="s">
        <v>275</v>
      </c>
      <c r="B1" s="30"/>
      <c r="C1" s="30"/>
      <c r="D1" s="30"/>
      <c r="E1" s="30"/>
      <c r="F1" s="30"/>
      <c r="G1" s="30"/>
      <c r="H1" s="30"/>
      <c r="I1" s="30"/>
      <c r="J1" s="30"/>
      <c r="AME1" s="26"/>
      <c r="AMF1" s="26"/>
      <c r="AMG1" s="26"/>
      <c r="AMH1" s="26"/>
      <c r="AMI1" s="26"/>
      <c r="AMJ1" s="26"/>
    </row>
    <row r="2" s="199" customFormat="true" ht="12.75" hidden="false" customHeight="false" outlineLevel="0" collapsed="false">
      <c r="AME2" s="26"/>
      <c r="AMF2" s="26"/>
      <c r="AMG2" s="26"/>
      <c r="AMH2" s="26"/>
      <c r="AMI2" s="26"/>
      <c r="AMJ2" s="26"/>
    </row>
    <row r="3" s="199" customFormat="true" ht="12.75" hidden="false" customHeight="false" outlineLevel="0" collapsed="false">
      <c r="A3" s="51" t="s">
        <v>216</v>
      </c>
      <c r="B3" s="51" t="s">
        <v>222</v>
      </c>
      <c r="C3" s="51" t="s">
        <v>228</v>
      </c>
      <c r="D3" s="51" t="s">
        <v>232</v>
      </c>
      <c r="E3" s="51" t="s">
        <v>234</v>
      </c>
      <c r="F3" s="51" t="s">
        <v>240</v>
      </c>
      <c r="G3" s="51" t="s">
        <v>246</v>
      </c>
      <c r="H3" s="51" t="s">
        <v>249</v>
      </c>
      <c r="I3" s="51" t="s">
        <v>255</v>
      </c>
      <c r="J3" s="51" t="s">
        <v>258</v>
      </c>
      <c r="AME3" s="26"/>
      <c r="AMF3" s="26"/>
      <c r="AMG3" s="26"/>
      <c r="AMH3" s="26"/>
      <c r="AMI3" s="26"/>
      <c r="AMJ3" s="26"/>
    </row>
    <row r="4" s="199" customFormat="true" ht="12.75" hidden="false" customHeight="false" outlineLevel="0" collapsed="false">
      <c r="A4" s="200" t="s">
        <v>276</v>
      </c>
      <c r="B4" s="200" t="s">
        <v>276</v>
      </c>
      <c r="C4" s="200" t="s">
        <v>276</v>
      </c>
      <c r="D4" s="200" t="s">
        <v>276</v>
      </c>
      <c r="E4" s="200" t="s">
        <v>276</v>
      </c>
      <c r="F4" s="200" t="s">
        <v>276</v>
      </c>
      <c r="G4" s="200" t="s">
        <v>276</v>
      </c>
      <c r="H4" s="200" t="s">
        <v>276</v>
      </c>
      <c r="I4" s="200" t="s">
        <v>276</v>
      </c>
      <c r="J4" s="200" t="s">
        <v>276</v>
      </c>
      <c r="AME4" s="26"/>
      <c r="AMF4" s="26"/>
      <c r="AMG4" s="26"/>
      <c r="AMH4" s="26"/>
      <c r="AMI4" s="26"/>
      <c r="AMJ4" s="26"/>
    </row>
    <row r="5" s="199" customFormat="true" ht="23.1" hidden="false" customHeight="true" outlineLevel="0" collapsed="false">
      <c r="A5" s="19" t="s">
        <v>24</v>
      </c>
      <c r="B5" s="71" t="s">
        <v>55</v>
      </c>
      <c r="C5" s="58" t="s">
        <v>81</v>
      </c>
      <c r="D5" s="87" t="s">
        <v>99</v>
      </c>
      <c r="E5" s="29" t="s">
        <v>235</v>
      </c>
      <c r="F5" s="29" t="s">
        <v>127</v>
      </c>
      <c r="G5" s="68" t="s">
        <v>55</v>
      </c>
      <c r="H5" s="29" t="s">
        <v>152</v>
      </c>
      <c r="I5" s="29" t="s">
        <v>166</v>
      </c>
      <c r="J5" s="201" t="s">
        <v>101</v>
      </c>
      <c r="AME5" s="26"/>
      <c r="AMF5" s="26"/>
      <c r="AMG5" s="26"/>
      <c r="AMH5" s="26"/>
      <c r="AMI5" s="26"/>
      <c r="AMJ5" s="26"/>
    </row>
    <row r="6" s="199" customFormat="true" ht="26.1" hidden="false" customHeight="true" outlineLevel="0" collapsed="false">
      <c r="A6" s="23" t="s">
        <v>26</v>
      </c>
      <c r="B6" s="69" t="s">
        <v>58</v>
      </c>
      <c r="C6" s="81" t="s">
        <v>83</v>
      </c>
      <c r="D6" s="68" t="s">
        <v>101</v>
      </c>
      <c r="E6" s="27" t="s">
        <v>28</v>
      </c>
      <c r="F6" s="52" t="s">
        <v>277</v>
      </c>
      <c r="G6" s="68" t="s">
        <v>141</v>
      </c>
      <c r="H6" s="27" t="s">
        <v>278</v>
      </c>
      <c r="I6" s="29" t="s">
        <v>168</v>
      </c>
      <c r="J6" s="201" t="s">
        <v>177</v>
      </c>
      <c r="AME6" s="26"/>
      <c r="AMF6" s="26"/>
      <c r="AMG6" s="26"/>
      <c r="AMH6" s="26"/>
      <c r="AMI6" s="26"/>
      <c r="AMJ6" s="26"/>
    </row>
    <row r="7" s="199" customFormat="true" ht="12.75" hidden="false" customHeight="true" outlineLevel="0" collapsed="false">
      <c r="A7" s="27" t="s">
        <v>28</v>
      </c>
      <c r="B7" s="27" t="s">
        <v>278</v>
      </c>
      <c r="C7" s="52" t="s">
        <v>277</v>
      </c>
      <c r="D7" s="52" t="s">
        <v>103</v>
      </c>
      <c r="E7" s="52"/>
      <c r="F7" s="52"/>
      <c r="G7" s="52" t="s">
        <v>103</v>
      </c>
      <c r="H7" s="52"/>
      <c r="I7" s="52" t="s">
        <v>277</v>
      </c>
      <c r="J7" s="201" t="s">
        <v>28</v>
      </c>
      <c r="AME7" s="26"/>
      <c r="AMF7" s="26"/>
      <c r="AMG7" s="26"/>
      <c r="AMH7" s="26"/>
      <c r="AMI7" s="26"/>
      <c r="AMJ7" s="26"/>
    </row>
    <row r="8" s="199" customFormat="true" ht="12.75" hidden="false" customHeight="true" outlineLevel="0" collapsed="false">
      <c r="A8" s="202" t="s">
        <v>33</v>
      </c>
      <c r="B8" s="202" t="s">
        <v>33</v>
      </c>
      <c r="C8" s="202" t="s">
        <v>33</v>
      </c>
      <c r="D8" s="202" t="s">
        <v>33</v>
      </c>
      <c r="E8" s="202" t="s">
        <v>33</v>
      </c>
      <c r="F8" s="202" t="s">
        <v>33</v>
      </c>
      <c r="G8" s="202" t="s">
        <v>33</v>
      </c>
      <c r="H8" s="202" t="s">
        <v>33</v>
      </c>
      <c r="I8" s="202" t="s">
        <v>33</v>
      </c>
      <c r="J8" s="202" t="s">
        <v>33</v>
      </c>
      <c r="AME8" s="26"/>
      <c r="AMF8" s="26"/>
      <c r="AMG8" s="26"/>
      <c r="AMH8" s="26"/>
      <c r="AMI8" s="26"/>
      <c r="AMJ8" s="26"/>
    </row>
    <row r="9" s="199" customFormat="true" ht="48.5" hidden="false" customHeight="true" outlineLevel="0" collapsed="false">
      <c r="A9" s="71" t="s">
        <v>279</v>
      </c>
      <c r="B9" s="71" t="s">
        <v>63</v>
      </c>
      <c r="C9" s="71" t="s">
        <v>86</v>
      </c>
      <c r="D9" s="71" t="s">
        <v>104</v>
      </c>
      <c r="E9" s="58" t="s">
        <v>50</v>
      </c>
      <c r="F9" s="68" t="s">
        <v>129</v>
      </c>
      <c r="G9" s="71" t="s">
        <v>142</v>
      </c>
      <c r="H9" s="71" t="s">
        <v>279</v>
      </c>
      <c r="I9" s="71" t="s">
        <v>86</v>
      </c>
      <c r="J9" s="201" t="s">
        <v>259</v>
      </c>
      <c r="AME9" s="26"/>
      <c r="AMF9" s="26"/>
      <c r="AMG9" s="26"/>
      <c r="AMH9" s="26"/>
      <c r="AMI9" s="26"/>
      <c r="AMJ9" s="26"/>
    </row>
    <row r="10" s="199" customFormat="true" ht="12.75" hidden="false" customHeight="true" outlineLevel="0" collapsed="false">
      <c r="A10" s="27"/>
      <c r="B10" s="71" t="s">
        <v>65</v>
      </c>
      <c r="C10" s="52"/>
      <c r="D10" s="52"/>
      <c r="E10" s="52"/>
      <c r="F10" s="52"/>
      <c r="G10" s="52"/>
      <c r="H10" s="52"/>
      <c r="I10" s="52"/>
      <c r="J10" s="201"/>
      <c r="AME10" s="26"/>
      <c r="AMF10" s="26"/>
      <c r="AMG10" s="26"/>
      <c r="AMH10" s="26"/>
      <c r="AMI10" s="26"/>
      <c r="AMJ10" s="26"/>
    </row>
    <row r="11" s="199" customFormat="true" ht="12.75" hidden="false" customHeight="true" outlineLevel="0" collapsed="false">
      <c r="A11" s="203" t="s">
        <v>280</v>
      </c>
      <c r="B11" s="203" t="s">
        <v>280</v>
      </c>
      <c r="C11" s="203" t="s">
        <v>280</v>
      </c>
      <c r="D11" s="203" t="s">
        <v>280</v>
      </c>
      <c r="E11" s="203" t="s">
        <v>280</v>
      </c>
      <c r="F11" s="203" t="s">
        <v>280</v>
      </c>
      <c r="G11" s="203" t="s">
        <v>280</v>
      </c>
      <c r="H11" s="203" t="s">
        <v>280</v>
      </c>
      <c r="I11" s="203" t="s">
        <v>280</v>
      </c>
      <c r="J11" s="203" t="s">
        <v>280</v>
      </c>
      <c r="AME11" s="26"/>
      <c r="AMF11" s="26"/>
      <c r="AMG11" s="26"/>
      <c r="AMH11" s="26"/>
      <c r="AMI11" s="26"/>
      <c r="AMJ11" s="26"/>
    </row>
    <row r="12" s="199" customFormat="true" ht="27.6" hidden="false" customHeight="true" outlineLevel="0" collapsed="false">
      <c r="A12" s="44" t="s">
        <v>38</v>
      </c>
      <c r="B12" s="44" t="s">
        <v>66</v>
      </c>
      <c r="C12" s="50" t="s">
        <v>87</v>
      </c>
      <c r="D12" s="27" t="s">
        <v>105</v>
      </c>
      <c r="E12" s="68" t="s">
        <v>118</v>
      </c>
      <c r="F12" s="27" t="s">
        <v>130</v>
      </c>
      <c r="G12" s="44" t="s">
        <v>38</v>
      </c>
      <c r="H12" s="27" t="s">
        <v>105</v>
      </c>
      <c r="I12" s="87" t="s">
        <v>99</v>
      </c>
      <c r="J12" s="204" t="s">
        <v>72</v>
      </c>
      <c r="AME12" s="26"/>
      <c r="AMF12" s="26"/>
      <c r="AMG12" s="26"/>
      <c r="AMH12" s="26"/>
      <c r="AMI12" s="26"/>
      <c r="AMJ12" s="26"/>
    </row>
    <row r="13" s="199" customFormat="true" ht="23.1" hidden="false" customHeight="true" outlineLevel="0" collapsed="false">
      <c r="A13" s="50" t="s">
        <v>40</v>
      </c>
      <c r="B13" s="50" t="s">
        <v>67</v>
      </c>
      <c r="C13" s="52" t="s">
        <v>88</v>
      </c>
      <c r="D13" s="52" t="s">
        <v>106</v>
      </c>
      <c r="E13" s="52" t="s">
        <v>119</v>
      </c>
      <c r="F13" s="52" t="s">
        <v>132</v>
      </c>
      <c r="G13" s="52" t="s">
        <v>143</v>
      </c>
      <c r="H13" s="50" t="s">
        <v>156</v>
      </c>
      <c r="I13" s="50" t="s">
        <v>169</v>
      </c>
      <c r="J13" s="205" t="s">
        <v>178</v>
      </c>
      <c r="AME13" s="26"/>
      <c r="AMF13" s="26"/>
      <c r="AMG13" s="26"/>
      <c r="AMH13" s="26"/>
      <c r="AMI13" s="26"/>
      <c r="AMJ13" s="26"/>
    </row>
    <row r="14" s="199" customFormat="true" ht="26.1" hidden="false" customHeight="true" outlineLevel="0" collapsed="false">
      <c r="A14" s="52" t="s">
        <v>41</v>
      </c>
      <c r="B14" s="29" t="s">
        <v>68</v>
      </c>
      <c r="C14" s="68" t="s">
        <v>89</v>
      </c>
      <c r="D14" s="52" t="s">
        <v>107</v>
      </c>
      <c r="E14" s="23" t="s">
        <v>120</v>
      </c>
      <c r="F14" s="98" t="s">
        <v>134</v>
      </c>
      <c r="G14" s="52" t="s">
        <v>144</v>
      </c>
      <c r="H14" s="29" t="s">
        <v>158</v>
      </c>
      <c r="I14" s="52" t="s">
        <v>170</v>
      </c>
      <c r="J14" s="201" t="s">
        <v>179</v>
      </c>
      <c r="AME14" s="26"/>
      <c r="AMF14" s="26"/>
      <c r="AMG14" s="26"/>
      <c r="AMH14" s="26"/>
      <c r="AMI14" s="26"/>
      <c r="AMJ14" s="26"/>
    </row>
    <row r="15" s="199" customFormat="true" ht="28.35" hidden="false" customHeight="true" outlineLevel="0" collapsed="false">
      <c r="A15" s="52" t="s">
        <v>43</v>
      </c>
      <c r="B15" s="52" t="s">
        <v>69</v>
      </c>
      <c r="C15" s="68" t="s">
        <v>90</v>
      </c>
      <c r="D15" s="68" t="s">
        <v>108</v>
      </c>
      <c r="E15" s="29" t="s">
        <v>76</v>
      </c>
      <c r="F15" s="29" t="s">
        <v>92</v>
      </c>
      <c r="G15" s="71" t="s">
        <v>145</v>
      </c>
      <c r="H15" s="68" t="s">
        <v>159</v>
      </c>
      <c r="I15" s="29" t="s">
        <v>171</v>
      </c>
      <c r="J15" s="206" t="s">
        <v>76</v>
      </c>
      <c r="AME15" s="26"/>
      <c r="AMF15" s="26"/>
      <c r="AMG15" s="26"/>
      <c r="AMH15" s="26"/>
      <c r="AMI15" s="26"/>
      <c r="AMJ15" s="26"/>
    </row>
    <row r="16" s="199" customFormat="true" ht="24.6" hidden="false" customHeight="true" outlineLevel="0" collapsed="false">
      <c r="A16" s="52" t="s">
        <v>45</v>
      </c>
      <c r="B16" s="29" t="s">
        <v>71</v>
      </c>
      <c r="C16" s="29" t="s">
        <v>92</v>
      </c>
      <c r="D16" s="52" t="s">
        <v>45</v>
      </c>
      <c r="E16" s="29" t="s">
        <v>71</v>
      </c>
      <c r="F16" s="29"/>
      <c r="G16" s="52" t="s">
        <v>45</v>
      </c>
      <c r="H16" s="27"/>
      <c r="I16" s="29" t="s">
        <v>92</v>
      </c>
      <c r="J16" s="205" t="s">
        <v>45</v>
      </c>
      <c r="AME16" s="26"/>
      <c r="AMF16" s="26"/>
      <c r="AMG16" s="26"/>
      <c r="AMH16" s="26"/>
      <c r="AMI16" s="26"/>
      <c r="AMJ16" s="26"/>
    </row>
    <row r="17" s="199" customFormat="true" ht="12.75" hidden="false" customHeight="true" outlineLevel="0" collapsed="false">
      <c r="A17" s="207" t="s">
        <v>281</v>
      </c>
      <c r="B17" s="207" t="s">
        <v>281</v>
      </c>
      <c r="C17" s="207" t="s">
        <v>281</v>
      </c>
      <c r="D17" s="207" t="s">
        <v>281</v>
      </c>
      <c r="E17" s="207" t="s">
        <v>281</v>
      </c>
      <c r="F17" s="207" t="s">
        <v>281</v>
      </c>
      <c r="G17" s="207" t="s">
        <v>281</v>
      </c>
      <c r="H17" s="207" t="s">
        <v>281</v>
      </c>
      <c r="I17" s="207" t="s">
        <v>281</v>
      </c>
      <c r="J17" s="207" t="s">
        <v>281</v>
      </c>
      <c r="AME17" s="26"/>
      <c r="AMF17" s="26"/>
      <c r="AMG17" s="26"/>
      <c r="AMH17" s="26"/>
      <c r="AMI17" s="26"/>
      <c r="AMJ17" s="26"/>
    </row>
    <row r="18" s="199" customFormat="true" ht="23.1" hidden="false" customHeight="true" outlineLevel="0" collapsed="false">
      <c r="A18" s="58" t="s">
        <v>49</v>
      </c>
      <c r="B18" s="71" t="s">
        <v>72</v>
      </c>
      <c r="C18" s="44" t="s">
        <v>93</v>
      </c>
      <c r="D18" s="44" t="s">
        <v>66</v>
      </c>
      <c r="E18" s="29" t="s">
        <v>121</v>
      </c>
      <c r="F18" s="52" t="s">
        <v>135</v>
      </c>
      <c r="G18" s="50" t="s">
        <v>147</v>
      </c>
      <c r="H18" s="68" t="s">
        <v>118</v>
      </c>
      <c r="I18" s="29" t="s">
        <v>173</v>
      </c>
      <c r="J18" s="204" t="s">
        <v>38</v>
      </c>
      <c r="AME18" s="26"/>
      <c r="AMF18" s="26"/>
      <c r="AMG18" s="26"/>
      <c r="AMH18" s="26"/>
      <c r="AMI18" s="26"/>
      <c r="AMJ18" s="26"/>
    </row>
    <row r="19" s="199" customFormat="true" ht="29.1" hidden="false" customHeight="true" outlineLevel="0" collapsed="false">
      <c r="A19" s="58" t="s">
        <v>50</v>
      </c>
      <c r="B19" s="68" t="s">
        <v>74</v>
      </c>
      <c r="C19" s="29" t="s">
        <v>94</v>
      </c>
      <c r="D19" s="52" t="s">
        <v>110</v>
      </c>
      <c r="E19" s="58" t="s">
        <v>122</v>
      </c>
      <c r="F19" s="29" t="s">
        <v>137</v>
      </c>
      <c r="G19" s="52" t="s">
        <v>148</v>
      </c>
      <c r="H19" s="29" t="s">
        <v>161</v>
      </c>
      <c r="I19" s="52" t="s">
        <v>103</v>
      </c>
      <c r="J19" s="201" t="s">
        <v>181</v>
      </c>
      <c r="AME19" s="26"/>
      <c r="AMF19" s="26"/>
      <c r="AMG19" s="26"/>
      <c r="AMH19" s="26"/>
      <c r="AMI19" s="26"/>
      <c r="AMJ19" s="26"/>
    </row>
    <row r="20" s="199" customFormat="true" ht="35.8" hidden="false" customHeight="true" outlineLevel="0" collapsed="false">
      <c r="A20" s="98"/>
      <c r="B20" s="29" t="s">
        <v>76</v>
      </c>
      <c r="C20" s="23" t="s">
        <v>282</v>
      </c>
      <c r="D20" s="58" t="s">
        <v>50</v>
      </c>
      <c r="E20" s="68" t="s">
        <v>159</v>
      </c>
      <c r="F20" s="29" t="s">
        <v>138</v>
      </c>
      <c r="G20" s="58" t="s">
        <v>50</v>
      </c>
      <c r="H20" s="29" t="s">
        <v>162</v>
      </c>
      <c r="I20" s="98"/>
      <c r="J20" s="208" t="s">
        <v>183</v>
      </c>
      <c r="AME20" s="26"/>
      <c r="AMF20" s="26"/>
      <c r="AMG20" s="26"/>
      <c r="AMH20" s="26"/>
      <c r="AMI20" s="26"/>
      <c r="AMJ20" s="26"/>
    </row>
    <row r="21" s="199" customFormat="true" ht="21.6" hidden="false" customHeight="true" outlineLevel="0" collapsed="false">
      <c r="A21" s="52"/>
      <c r="B21" s="29" t="s">
        <v>78</v>
      </c>
      <c r="C21" s="52"/>
      <c r="D21" s="52"/>
      <c r="E21" s="52"/>
      <c r="F21" s="52"/>
      <c r="G21" s="52"/>
      <c r="H21" s="29" t="s">
        <v>78</v>
      </c>
      <c r="I21" s="52"/>
      <c r="J21" s="209" t="s">
        <v>122</v>
      </c>
      <c r="AME21" s="26"/>
      <c r="AMF21" s="26"/>
      <c r="AMG21" s="26"/>
      <c r="AMH21" s="26"/>
      <c r="AMI21" s="26"/>
      <c r="AMJ21" s="26"/>
    </row>
    <row r="22" s="199" customFormat="true" ht="12.75" hidden="false" customHeight="true" outlineLevel="0" collapsed="false">
      <c r="A22" s="52"/>
      <c r="B22" s="52"/>
      <c r="C22" s="52"/>
      <c r="D22" s="52"/>
      <c r="E22" s="52"/>
      <c r="F22" s="52"/>
      <c r="G22" s="52"/>
      <c r="H22" s="58" t="s">
        <v>163</v>
      </c>
      <c r="I22" s="52"/>
      <c r="J22" s="209"/>
      <c r="AME22" s="26"/>
      <c r="AMF22" s="26"/>
      <c r="AMG22" s="26"/>
      <c r="AMH22" s="26"/>
      <c r="AMI22" s="26"/>
      <c r="AMJ22" s="26"/>
    </row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J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ColWidth="9.1640625" defaultRowHeight="12.75" zeroHeight="false" outlineLevelRow="0" outlineLevelCol="0"/>
  <sheetData>
    <row r="1" s="186" customFormat="true" ht="15" hidden="false" customHeight="true" outlineLevel="0" collapsed="false">
      <c r="A1" s="6"/>
      <c r="B1" s="6"/>
      <c r="C1" s="6"/>
      <c r="D1" s="6"/>
      <c r="E1" s="6"/>
      <c r="F1" s="6"/>
      <c r="G1" s="6"/>
      <c r="H1" s="6"/>
      <c r="I1" s="6"/>
      <c r="J1" s="6"/>
      <c r="K1" s="210" t="s">
        <v>283</v>
      </c>
      <c r="L1" s="210"/>
      <c r="M1" s="210"/>
      <c r="N1" s="210"/>
      <c r="O1" s="211"/>
    </row>
    <row r="2" s="186" customFormat="true" ht="15" hidden="false" customHeight="true" outlineLevel="0" collapsed="false">
      <c r="A2" s="212" t="s">
        <v>284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="186" customFormat="true" ht="18" hidden="false" customHeight="true" outlineLevel="0" collapsed="false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="186" customFormat="true" ht="18" hidden="false" customHeight="true" outlineLevel="0" collapsed="false">
      <c r="A4" s="213"/>
      <c r="B4" s="213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86" customFormat="true" ht="18" hidden="false" customHeight="true" outlineLevel="0" collapsed="false">
      <c r="A5" s="214" t="s">
        <v>285</v>
      </c>
      <c r="B5" s="214"/>
      <c r="C5" s="185" t="s">
        <v>8</v>
      </c>
      <c r="D5" s="185"/>
      <c r="E5" s="185"/>
      <c r="F5" s="185" t="s">
        <v>9</v>
      </c>
      <c r="G5" s="185" t="s">
        <v>10</v>
      </c>
      <c r="H5" s="185"/>
      <c r="I5" s="185"/>
      <c r="J5" s="185"/>
      <c r="K5" s="185" t="s">
        <v>11</v>
      </c>
      <c r="L5" s="185"/>
      <c r="M5" s="185"/>
      <c r="N5" s="185"/>
    </row>
    <row r="6" s="186" customFormat="true" ht="18" hidden="false" customHeight="true" outlineLevel="0" collapsed="false">
      <c r="A6" s="214"/>
      <c r="B6" s="214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="186" customFormat="true" ht="27" hidden="false" customHeight="true" outlineLevel="0" collapsed="false">
      <c r="A7" s="214"/>
      <c r="B7" s="214"/>
      <c r="C7" s="185" t="s">
        <v>12</v>
      </c>
      <c r="D7" s="185" t="s">
        <v>13</v>
      </c>
      <c r="E7" s="185" t="s">
        <v>14</v>
      </c>
      <c r="F7" s="185"/>
      <c r="G7" s="185" t="s">
        <v>286</v>
      </c>
      <c r="H7" s="185" t="s">
        <v>16</v>
      </c>
      <c r="I7" s="185" t="s">
        <v>17</v>
      </c>
      <c r="J7" s="185" t="s">
        <v>18</v>
      </c>
      <c r="K7" s="185" t="s">
        <v>19</v>
      </c>
      <c r="L7" s="185" t="s">
        <v>20</v>
      </c>
      <c r="M7" s="185" t="s">
        <v>21</v>
      </c>
      <c r="N7" s="185" t="s">
        <v>22</v>
      </c>
    </row>
    <row r="8" s="5" customFormat="true" ht="18" hidden="false" customHeight="true" outlineLevel="0" collapsed="false">
      <c r="A8" s="215" t="s">
        <v>287</v>
      </c>
      <c r="B8" s="215"/>
      <c r="C8" s="185" t="n">
        <v>0.4</v>
      </c>
      <c r="D8" s="185" t="n">
        <v>0.4</v>
      </c>
      <c r="E8" s="185" t="n">
        <v>9.8</v>
      </c>
      <c r="F8" s="216" t="n">
        <v>47</v>
      </c>
      <c r="G8" s="185" t="n">
        <v>0.03</v>
      </c>
      <c r="H8" s="185" t="n">
        <v>10</v>
      </c>
      <c r="I8" s="185" t="n">
        <v>0</v>
      </c>
      <c r="J8" s="185" t="n">
        <v>0.2</v>
      </c>
      <c r="K8" s="185" t="n">
        <v>16</v>
      </c>
      <c r="L8" s="185" t="n">
        <v>11</v>
      </c>
      <c r="M8" s="185" t="n">
        <v>9</v>
      </c>
      <c r="N8" s="185" t="n">
        <v>2.2</v>
      </c>
    </row>
    <row r="9" s="186" customFormat="true" ht="18" hidden="false" customHeight="true" outlineLevel="0" collapsed="false">
      <c r="A9" s="217" t="s">
        <v>288</v>
      </c>
      <c r="B9" s="217"/>
      <c r="C9" s="185" t="n">
        <v>0.4</v>
      </c>
      <c r="D9" s="185" t="n">
        <v>0.3</v>
      </c>
      <c r="E9" s="185" t="n">
        <v>10.3</v>
      </c>
      <c r="F9" s="216" t="n">
        <v>47</v>
      </c>
      <c r="G9" s="185" t="n">
        <v>0.02</v>
      </c>
      <c r="H9" s="185" t="n">
        <v>5</v>
      </c>
      <c r="I9" s="185" t="n">
        <v>0</v>
      </c>
      <c r="J9" s="185" t="n">
        <v>0.4</v>
      </c>
      <c r="K9" s="185" t="n">
        <v>19</v>
      </c>
      <c r="L9" s="185" t="n">
        <v>16</v>
      </c>
      <c r="M9" s="185" t="n">
        <v>12</v>
      </c>
      <c r="N9" s="185" t="n">
        <v>2.3</v>
      </c>
    </row>
    <row r="10" s="186" customFormat="true" ht="18" hidden="false" customHeight="true" outlineLevel="0" collapsed="false">
      <c r="A10" s="217" t="s">
        <v>289</v>
      </c>
      <c r="B10" s="217"/>
      <c r="C10" s="185" t="n">
        <v>0.9</v>
      </c>
      <c r="D10" s="185" t="n">
        <v>0.2</v>
      </c>
      <c r="E10" s="185" t="n">
        <v>8.1</v>
      </c>
      <c r="F10" s="216" t="n">
        <v>43</v>
      </c>
      <c r="G10" s="185" t="n">
        <v>0.04</v>
      </c>
      <c r="H10" s="185" t="n">
        <v>60</v>
      </c>
      <c r="I10" s="185" t="n">
        <v>0</v>
      </c>
      <c r="J10" s="185" t="n">
        <v>0.2</v>
      </c>
      <c r="K10" s="185" t="n">
        <v>34</v>
      </c>
      <c r="L10" s="185" t="n">
        <v>23</v>
      </c>
      <c r="M10" s="185" t="n">
        <v>13</v>
      </c>
      <c r="N10" s="185" t="n">
        <v>0.3</v>
      </c>
    </row>
    <row r="11" s="186" customFormat="true" ht="18" hidden="false" customHeight="true" outlineLevel="0" collapsed="false">
      <c r="A11" s="217" t="s">
        <v>290</v>
      </c>
      <c r="B11" s="217"/>
      <c r="C11" s="185" t="n">
        <v>0.8</v>
      </c>
      <c r="D11" s="185" t="n">
        <v>0.2</v>
      </c>
      <c r="E11" s="185" t="n">
        <v>7.5</v>
      </c>
      <c r="F11" s="216" t="n">
        <v>38</v>
      </c>
      <c r="G11" s="185" t="n">
        <v>0.06</v>
      </c>
      <c r="H11" s="185" t="n">
        <v>38</v>
      </c>
      <c r="I11" s="185" t="n">
        <v>0</v>
      </c>
      <c r="J11" s="185" t="n">
        <v>0.2</v>
      </c>
      <c r="K11" s="185" t="n">
        <v>35</v>
      </c>
      <c r="L11" s="185" t="n">
        <v>17</v>
      </c>
      <c r="M11" s="185" t="n">
        <v>11</v>
      </c>
      <c r="N11" s="185" t="n">
        <v>0.1</v>
      </c>
    </row>
    <row r="12" s="186" customFormat="true" ht="18" hidden="false" customHeight="true" outlineLevel="0" collapsed="false">
      <c r="A12" s="217" t="s">
        <v>291</v>
      </c>
      <c r="B12" s="217"/>
      <c r="C12" s="185" t="n">
        <v>1.5</v>
      </c>
      <c r="D12" s="185" t="n">
        <v>0.5</v>
      </c>
      <c r="E12" s="185" t="n">
        <v>21</v>
      </c>
      <c r="F12" s="216" t="n">
        <v>96</v>
      </c>
      <c r="G12" s="185" t="n">
        <v>0.04</v>
      </c>
      <c r="H12" s="185" t="n">
        <v>10</v>
      </c>
      <c r="I12" s="185" t="n">
        <v>0</v>
      </c>
      <c r="J12" s="185" t="n">
        <v>0.4</v>
      </c>
      <c r="K12" s="185" t="n">
        <v>8</v>
      </c>
      <c r="L12" s="185" t="n">
        <v>28</v>
      </c>
      <c r="M12" s="185" t="n">
        <v>42</v>
      </c>
      <c r="N12" s="185" t="n">
        <v>0.6</v>
      </c>
    </row>
    <row r="13" s="186" customFormat="true" ht="18" hidden="false" customHeight="true" outlineLevel="0" collapsed="false">
      <c r="A13" s="217" t="s">
        <v>292</v>
      </c>
      <c r="B13" s="217"/>
      <c r="C13" s="185" t="n">
        <v>0.8</v>
      </c>
      <c r="D13" s="185" t="n">
        <v>0.3</v>
      </c>
      <c r="E13" s="185" t="n">
        <v>9.6</v>
      </c>
      <c r="F13" s="216" t="n">
        <v>49</v>
      </c>
      <c r="G13" s="185" t="n">
        <v>0.06</v>
      </c>
      <c r="H13" s="185" t="n">
        <v>10</v>
      </c>
      <c r="I13" s="185" t="n">
        <v>0</v>
      </c>
      <c r="J13" s="185" t="n">
        <v>0.6</v>
      </c>
      <c r="K13" s="185" t="n">
        <v>20</v>
      </c>
      <c r="L13" s="185" t="n">
        <v>20</v>
      </c>
      <c r="M13" s="185" t="n">
        <v>9</v>
      </c>
      <c r="N13" s="185" t="n">
        <v>0.5</v>
      </c>
    </row>
    <row r="14" s="6" customFormat="true" ht="18" hidden="false" customHeight="true" outlineLevel="0" collapsed="false">
      <c r="A14" s="218" t="s">
        <v>293</v>
      </c>
      <c r="B14" s="218"/>
      <c r="C14" s="185" t="n">
        <v>0.6</v>
      </c>
      <c r="D14" s="185" t="n">
        <v>0.6</v>
      </c>
      <c r="E14" s="185" t="n">
        <v>15.4</v>
      </c>
      <c r="F14" s="216" t="n">
        <v>72</v>
      </c>
      <c r="G14" s="185" t="n">
        <v>0.05</v>
      </c>
      <c r="H14" s="185" t="n">
        <v>6</v>
      </c>
      <c r="I14" s="185" t="n">
        <v>0</v>
      </c>
      <c r="J14" s="185" t="n">
        <v>0.4</v>
      </c>
      <c r="K14" s="185" t="n">
        <v>30</v>
      </c>
      <c r="L14" s="185" t="n">
        <v>22</v>
      </c>
      <c r="M14" s="185" t="n">
        <v>17</v>
      </c>
      <c r="N14" s="185" t="n">
        <v>0.6</v>
      </c>
    </row>
    <row r="15" s="6" customFormat="true" ht="18" hidden="false" customHeight="true" outlineLevel="0" collapsed="false">
      <c r="A15" s="218" t="s">
        <v>294</v>
      </c>
      <c r="B15" s="218"/>
      <c r="C15" s="185" t="n">
        <v>0.8</v>
      </c>
      <c r="D15" s="185" t="n">
        <v>0.4</v>
      </c>
      <c r="E15" s="185" t="n">
        <v>7.5</v>
      </c>
      <c r="F15" s="216" t="n">
        <v>41</v>
      </c>
      <c r="G15" s="185" t="n">
        <v>0.03</v>
      </c>
      <c r="H15" s="185" t="n">
        <v>60</v>
      </c>
      <c r="I15" s="185" t="n">
        <v>0</v>
      </c>
      <c r="J15" s="185" t="n">
        <v>0.5</v>
      </c>
      <c r="K15" s="185" t="n">
        <v>40</v>
      </c>
      <c r="L15" s="185" t="n">
        <v>23</v>
      </c>
      <c r="M15" s="185" t="n">
        <v>18</v>
      </c>
      <c r="N15" s="185" t="n">
        <v>1.2</v>
      </c>
    </row>
    <row r="16" s="186" customFormat="true" ht="18" hidden="false" customHeight="true" outlineLevel="0" collapsed="false">
      <c r="A16" s="215" t="s">
        <v>295</v>
      </c>
      <c r="B16" s="215"/>
      <c r="C16" s="185" t="n">
        <v>0.8</v>
      </c>
      <c r="D16" s="185" t="n">
        <v>0.2</v>
      </c>
      <c r="E16" s="185" t="n">
        <v>10.6</v>
      </c>
      <c r="F16" s="216" t="n">
        <v>52</v>
      </c>
      <c r="G16" s="185" t="n">
        <v>0.03</v>
      </c>
      <c r="H16" s="185" t="n">
        <v>15</v>
      </c>
      <c r="I16" s="185" t="n">
        <v>0</v>
      </c>
      <c r="J16" s="185" t="n">
        <v>0.3</v>
      </c>
      <c r="K16" s="185" t="n">
        <v>37</v>
      </c>
      <c r="L16" s="185" t="n">
        <v>30</v>
      </c>
      <c r="M16" s="185" t="n">
        <v>26</v>
      </c>
      <c r="N16" s="185" t="n">
        <v>0.5</v>
      </c>
    </row>
    <row r="17" s="5" customFormat="true" ht="18" hidden="false" customHeight="true" outlineLevel="0" collapsed="false">
      <c r="A17" s="215" t="s">
        <v>296</v>
      </c>
      <c r="B17" s="215"/>
      <c r="C17" s="185" t="n">
        <v>1.1</v>
      </c>
      <c r="D17" s="185" t="n">
        <v>0.4</v>
      </c>
      <c r="E17" s="185" t="n">
        <v>10.6</v>
      </c>
      <c r="F17" s="216" t="n">
        <v>52</v>
      </c>
      <c r="G17" s="185" t="n">
        <v>0.01</v>
      </c>
      <c r="H17" s="185" t="n">
        <v>15</v>
      </c>
      <c r="I17" s="185" t="n">
        <v>0</v>
      </c>
      <c r="J17" s="185" t="n">
        <v>0.3</v>
      </c>
      <c r="K17" s="185" t="n">
        <v>33</v>
      </c>
      <c r="L17" s="185" t="n">
        <v>28</v>
      </c>
      <c r="M17" s="185" t="n">
        <v>24</v>
      </c>
      <c r="N17" s="185" t="n">
        <v>1.8</v>
      </c>
    </row>
    <row r="18" s="6" customFormat="true" ht="18" hidden="false" customHeight="true" outlineLevel="0" collapsed="false">
      <c r="A18" s="218" t="s">
        <v>297</v>
      </c>
      <c r="B18" s="218"/>
      <c r="C18" s="185" t="n">
        <v>0.2</v>
      </c>
      <c r="D18" s="185" t="n">
        <v>0.1</v>
      </c>
      <c r="E18" s="185" t="n">
        <v>7.9</v>
      </c>
      <c r="F18" s="216" t="n">
        <v>34</v>
      </c>
      <c r="G18" s="185" t="n">
        <v>0.02</v>
      </c>
      <c r="H18" s="185" t="n">
        <v>13</v>
      </c>
      <c r="I18" s="185" t="n">
        <v>0</v>
      </c>
      <c r="J18" s="185" t="n">
        <v>0.3</v>
      </c>
      <c r="K18" s="185" t="n">
        <v>27</v>
      </c>
      <c r="L18" s="185" t="n">
        <v>25</v>
      </c>
      <c r="M18" s="185" t="n">
        <v>21</v>
      </c>
      <c r="N18" s="185" t="n">
        <v>1.9</v>
      </c>
    </row>
    <row r="19" s="186" customFormat="true" ht="18" hidden="false" customHeight="true" outlineLevel="0" collapsed="false">
      <c r="A19" s="215" t="s">
        <v>298</v>
      </c>
      <c r="B19" s="215"/>
      <c r="C19" s="185" t="n">
        <v>0.9</v>
      </c>
      <c r="D19" s="185" t="n">
        <v>0.1</v>
      </c>
      <c r="E19" s="185" t="n">
        <v>9</v>
      </c>
      <c r="F19" s="216" t="n">
        <v>44</v>
      </c>
      <c r="G19" s="185" t="n">
        <v>0.03</v>
      </c>
      <c r="H19" s="185" t="n">
        <v>10</v>
      </c>
      <c r="I19" s="185" t="n">
        <v>0</v>
      </c>
      <c r="J19" s="185" t="n">
        <v>1.1</v>
      </c>
      <c r="K19" s="185" t="n">
        <v>28</v>
      </c>
      <c r="L19" s="185" t="n">
        <v>26</v>
      </c>
      <c r="M19" s="185" t="n">
        <v>8</v>
      </c>
      <c r="N19" s="185" t="n">
        <v>0.7</v>
      </c>
    </row>
    <row r="20" s="186" customFormat="true" ht="18" hidden="false" customHeight="true" outlineLevel="0" collapsed="false">
      <c r="A20" s="215" t="s">
        <v>299</v>
      </c>
      <c r="B20" s="215"/>
      <c r="C20" s="185" t="n">
        <v>0.9</v>
      </c>
      <c r="D20" s="185" t="n">
        <v>0.1</v>
      </c>
      <c r="E20" s="185" t="n">
        <v>9.5</v>
      </c>
      <c r="F20" s="216" t="n">
        <v>45</v>
      </c>
      <c r="G20" s="185" t="n">
        <v>0.04</v>
      </c>
      <c r="H20" s="185" t="n">
        <v>10</v>
      </c>
      <c r="I20" s="185" t="n">
        <v>0</v>
      </c>
      <c r="J20" s="185" t="n">
        <v>1.1</v>
      </c>
      <c r="K20" s="185" t="n">
        <v>20</v>
      </c>
      <c r="L20" s="185" t="n">
        <v>34</v>
      </c>
      <c r="M20" s="185" t="n">
        <v>16</v>
      </c>
      <c r="N20" s="185" t="n">
        <v>0.6</v>
      </c>
    </row>
  </sheetData>
  <mergeCells count="21">
    <mergeCell ref="K1:N1"/>
    <mergeCell ref="A2:N3"/>
    <mergeCell ref="A4:B4"/>
    <mergeCell ref="A5:B7"/>
    <mergeCell ref="C5:E6"/>
    <mergeCell ref="F5:F7"/>
    <mergeCell ref="G5:J6"/>
    <mergeCell ref="K5:N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75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54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49" customFormat="true" ht="13.5" hidden="false" customHeight="true" outlineLevel="0" collapsed="false">
      <c r="A8" s="13" t="n">
        <v>59</v>
      </c>
      <c r="B8" s="68" t="s">
        <v>55</v>
      </c>
      <c r="C8" s="14" t="s">
        <v>56</v>
      </c>
      <c r="D8" s="13" t="n">
        <v>0.53</v>
      </c>
      <c r="E8" s="13" t="n">
        <v>0.08</v>
      </c>
      <c r="F8" s="13" t="n">
        <v>4.25</v>
      </c>
      <c r="G8" s="13" t="n">
        <v>19.95</v>
      </c>
      <c r="H8" s="51" t="n">
        <v>0.02</v>
      </c>
      <c r="I8" s="51" t="n">
        <v>2.18</v>
      </c>
      <c r="J8" s="51" t="n">
        <v>0</v>
      </c>
      <c r="K8" s="51" t="n">
        <v>0.17</v>
      </c>
      <c r="L8" s="51" t="n">
        <v>12</v>
      </c>
      <c r="M8" s="51" t="n">
        <v>22.27</v>
      </c>
      <c r="N8" s="51" t="n">
        <v>15.18</v>
      </c>
      <c r="O8" s="51" t="n">
        <v>0.53</v>
      </c>
      <c r="P8" s="48"/>
      <c r="AMJ8" s="26"/>
    </row>
    <row r="9" s="49" customFormat="true" ht="19.4" hidden="false" customHeight="true" outlineLevel="0" collapsed="false">
      <c r="A9" s="22" t="s">
        <v>57</v>
      </c>
      <c r="B9" s="69" t="s">
        <v>58</v>
      </c>
      <c r="C9" s="13" t="n">
        <v>150</v>
      </c>
      <c r="D9" s="13" t="n">
        <v>2.7</v>
      </c>
      <c r="E9" s="13" t="n">
        <v>5.01</v>
      </c>
      <c r="F9" s="13" t="n">
        <v>14.29</v>
      </c>
      <c r="G9" s="70" t="n">
        <f aca="false">D9*4+E9*9+F9*4</f>
        <v>113.05</v>
      </c>
      <c r="H9" s="13" t="n">
        <v>0.09</v>
      </c>
      <c r="I9" s="13" t="n">
        <v>0</v>
      </c>
      <c r="J9" s="13" t="n">
        <v>0.02</v>
      </c>
      <c r="K9" s="13" t="n">
        <v>0.42</v>
      </c>
      <c r="L9" s="13" t="n">
        <v>13.8</v>
      </c>
      <c r="M9" s="13" t="n">
        <v>76.6</v>
      </c>
      <c r="N9" s="13" t="n">
        <v>29.5</v>
      </c>
      <c r="O9" s="13" t="n">
        <v>0.82</v>
      </c>
      <c r="P9" s="48"/>
      <c r="AMJ9" s="26"/>
    </row>
    <row r="10" s="11" customFormat="true" ht="18" hidden="false" customHeight="true" outlineLevel="0" collapsed="false">
      <c r="A10" s="13" t="s">
        <v>59</v>
      </c>
      <c r="B10" s="27" t="s">
        <v>60</v>
      </c>
      <c r="C10" s="15" t="s">
        <v>29</v>
      </c>
      <c r="D10" s="16" t="n">
        <v>3.6</v>
      </c>
      <c r="E10" s="16" t="n">
        <v>3.2</v>
      </c>
      <c r="F10" s="16" t="n">
        <v>15.82</v>
      </c>
      <c r="G10" s="70" t="n">
        <f aca="false">D10*4+E10*9+F10*4</f>
        <v>106.48</v>
      </c>
      <c r="H10" s="13" t="n">
        <v>0.04</v>
      </c>
      <c r="I10" s="13" t="n">
        <v>1.43</v>
      </c>
      <c r="J10" s="13" t="n">
        <v>0.024</v>
      </c>
      <c r="K10" s="13" t="n">
        <v>0</v>
      </c>
      <c r="L10" s="13" t="n">
        <v>137</v>
      </c>
      <c r="M10" s="13" t="n">
        <v>112.14</v>
      </c>
      <c r="N10" s="13" t="n">
        <v>19.19</v>
      </c>
      <c r="O10" s="13" t="n">
        <v>0.43</v>
      </c>
      <c r="P10" s="25"/>
      <c r="AMJ10" s="26"/>
    </row>
    <row r="11" s="11" customFormat="true" ht="18" hidden="false" customHeight="true" outlineLevel="0" collapsed="false">
      <c r="A11" s="13" t="n">
        <v>14</v>
      </c>
      <c r="B11" s="29" t="s">
        <v>61</v>
      </c>
      <c r="C11" s="13" t="n">
        <v>10</v>
      </c>
      <c r="D11" s="13" t="n">
        <v>0.08</v>
      </c>
      <c r="E11" s="13" t="n">
        <v>7.2</v>
      </c>
      <c r="F11" s="13" t="n">
        <v>0.1</v>
      </c>
      <c r="G11" s="13" t="n">
        <v>66</v>
      </c>
      <c r="H11" s="28" t="n">
        <v>0</v>
      </c>
      <c r="I11" s="28" t="n">
        <v>0</v>
      </c>
      <c r="J11" s="28" t="n">
        <v>0.04</v>
      </c>
      <c r="K11" s="28" t="n">
        <v>0.1</v>
      </c>
      <c r="L11" s="28" t="n">
        <v>2.4</v>
      </c>
      <c r="M11" s="28" t="n">
        <v>3</v>
      </c>
      <c r="N11" s="28" t="n">
        <v>0</v>
      </c>
      <c r="O11" s="28" t="n">
        <v>0.02</v>
      </c>
      <c r="P11" s="25"/>
      <c r="AMJ11" s="26"/>
    </row>
    <row r="12" s="30" customFormat="true" ht="18.2" hidden="false" customHeight="true" outlineLevel="0" collapsed="false">
      <c r="A12" s="13" t="s">
        <v>30</v>
      </c>
      <c r="B12" s="29" t="s">
        <v>31</v>
      </c>
      <c r="C12" s="13" t="n">
        <v>25</v>
      </c>
      <c r="D12" s="13" t="n">
        <v>1.85</v>
      </c>
      <c r="E12" s="13" t="n">
        <v>0.2</v>
      </c>
      <c r="F12" s="13" t="n">
        <v>12</v>
      </c>
      <c r="G12" s="21" t="n">
        <v>53.5</v>
      </c>
      <c r="H12" s="28" t="n">
        <v>0.05</v>
      </c>
      <c r="I12" s="28" t="n">
        <f aca="false">-J12</f>
        <v>-0</v>
      </c>
      <c r="J12" s="28" t="n">
        <v>0</v>
      </c>
      <c r="K12" s="28" t="n">
        <v>0.65</v>
      </c>
      <c r="L12" s="28" t="n">
        <v>11.5</v>
      </c>
      <c r="M12" s="28" t="n">
        <v>43.5</v>
      </c>
      <c r="N12" s="28" t="n">
        <v>16.5</v>
      </c>
      <c r="O12" s="28" t="n">
        <v>0.55</v>
      </c>
      <c r="AMJ12" s="31"/>
    </row>
    <row r="13" s="36" customFormat="true" ht="18" hidden="false" customHeight="true" outlineLevel="0" collapsed="false">
      <c r="A13" s="32"/>
      <c r="B13" s="33" t="s">
        <v>32</v>
      </c>
      <c r="C13" s="34" t="n">
        <f aca="false">C12+C11+C10+C9+C8</f>
        <v>415</v>
      </c>
      <c r="D13" s="35" t="n">
        <f aca="false">D12+D11+D10+D9+D8</f>
        <v>8.76</v>
      </c>
      <c r="E13" s="35" t="n">
        <f aca="false">E12+E11+E10+E9+E8</f>
        <v>15.69</v>
      </c>
      <c r="F13" s="35" t="n">
        <f aca="false">F12+F11+F10+F9+F8</f>
        <v>46.46</v>
      </c>
      <c r="G13" s="35" t="n">
        <f aca="false">G12+G11+G10+G9+G8</f>
        <v>358.98</v>
      </c>
      <c r="H13" s="35" t="n">
        <f aca="false">H12+H11+H10+H9+H8</f>
        <v>0.2</v>
      </c>
      <c r="I13" s="35" t="n">
        <f aca="false">I12+I11+I10+I9+I8</f>
        <v>3.61</v>
      </c>
      <c r="J13" s="35" t="n">
        <f aca="false">J12+J11+J10+J9+J8</f>
        <v>0.084</v>
      </c>
      <c r="K13" s="35" t="n">
        <f aca="false">K12+K11+K10+K9+K8</f>
        <v>1.34</v>
      </c>
      <c r="L13" s="35" t="n">
        <f aca="false">L12+L11+L10+L9+L8</f>
        <v>176.7</v>
      </c>
      <c r="M13" s="35" t="n">
        <f aca="false">M12+M11+M10+M9+M8</f>
        <v>257.51</v>
      </c>
      <c r="N13" s="35" t="n">
        <f aca="false">N12+N11+N10+N9+N8</f>
        <v>80.37</v>
      </c>
      <c r="O13" s="35" t="n">
        <f aca="false">O12+O11+O10+O9+O8</f>
        <v>2.35</v>
      </c>
    </row>
    <row r="14" s="18" customFormat="true" ht="13.5" hidden="false" customHeight="true" outlineLevel="0" collapsed="false">
      <c r="A14" s="38" t="s">
        <v>33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="18" customFormat="true" ht="15" hidden="false" customHeight="true" outlineLevel="0" collapsed="false">
      <c r="A15" s="51" t="s">
        <v>62</v>
      </c>
      <c r="B15" s="71" t="s">
        <v>63</v>
      </c>
      <c r="C15" s="22" t="n">
        <v>120</v>
      </c>
      <c r="D15" s="13" t="n">
        <v>1.56</v>
      </c>
      <c r="E15" s="13" t="n">
        <v>0.12</v>
      </c>
      <c r="F15" s="13" t="n">
        <v>8.28</v>
      </c>
      <c r="G15" s="21" t="n">
        <v>42</v>
      </c>
      <c r="H15" s="13" t="n">
        <v>0.07</v>
      </c>
      <c r="I15" s="13" t="n">
        <v>6</v>
      </c>
      <c r="J15" s="13" t="n">
        <v>0</v>
      </c>
      <c r="K15" s="13" t="n">
        <v>0.48</v>
      </c>
      <c r="L15" s="13" t="n">
        <v>32.4</v>
      </c>
      <c r="M15" s="13" t="n">
        <v>66</v>
      </c>
      <c r="N15" s="13" t="n">
        <v>45.6</v>
      </c>
      <c r="O15" s="13" t="n">
        <v>0.84</v>
      </c>
      <c r="AMJ15" s="26"/>
    </row>
    <row r="16" s="18" customFormat="true" ht="15" hidden="false" customHeight="true" outlineLevel="0" collapsed="false">
      <c r="A16" s="51" t="s">
        <v>64</v>
      </c>
      <c r="B16" s="71" t="s">
        <v>65</v>
      </c>
      <c r="C16" s="22" t="n">
        <v>50</v>
      </c>
      <c r="D16" s="13" t="n">
        <v>0.2</v>
      </c>
      <c r="E16" s="13" t="n">
        <v>0.15</v>
      </c>
      <c r="F16" s="13" t="n">
        <v>5.15</v>
      </c>
      <c r="G16" s="21" t="n">
        <v>22.75</v>
      </c>
      <c r="H16" s="13" t="n">
        <v>0.013</v>
      </c>
      <c r="I16" s="13" t="n">
        <v>2.5</v>
      </c>
      <c r="J16" s="13" t="n">
        <v>0</v>
      </c>
      <c r="K16" s="13" t="n">
        <v>0.2</v>
      </c>
      <c r="L16" s="13" t="n">
        <v>9.5</v>
      </c>
      <c r="M16" s="13" t="n">
        <v>8</v>
      </c>
      <c r="N16" s="13" t="n">
        <v>6</v>
      </c>
      <c r="O16" s="13" t="n">
        <v>1.15</v>
      </c>
      <c r="AMJ16" s="26"/>
    </row>
    <row r="17" s="18" customFormat="true" ht="13.5" hidden="false" customHeight="true" outlineLevel="0" collapsed="false">
      <c r="A17" s="13"/>
      <c r="B17" s="33" t="s">
        <v>36</v>
      </c>
      <c r="C17" s="34" t="n">
        <f aca="false">C16+C15</f>
        <v>170</v>
      </c>
      <c r="D17" s="35" t="n">
        <f aca="false">D16+D15</f>
        <v>1.76</v>
      </c>
      <c r="E17" s="35" t="n">
        <f aca="false">E16+E15</f>
        <v>0.27</v>
      </c>
      <c r="F17" s="35" t="n">
        <f aca="false">F16+F15</f>
        <v>13.43</v>
      </c>
      <c r="G17" s="35" t="n">
        <f aca="false">G16+G15</f>
        <v>64.75</v>
      </c>
      <c r="H17" s="35" t="n">
        <f aca="false">H16+H15</f>
        <v>0.083</v>
      </c>
      <c r="I17" s="35" t="n">
        <f aca="false">I16+I15</f>
        <v>8.5</v>
      </c>
      <c r="J17" s="35" t="n">
        <f aca="false">J16+J15</f>
        <v>0</v>
      </c>
      <c r="K17" s="35" t="n">
        <f aca="false">K16+K15</f>
        <v>0.68</v>
      </c>
      <c r="L17" s="35" t="n">
        <f aca="false">L16+L15</f>
        <v>41.9</v>
      </c>
      <c r="M17" s="35" t="n">
        <f aca="false">M16+M15</f>
        <v>74</v>
      </c>
      <c r="N17" s="35" t="n">
        <f aca="false">N16+N15</f>
        <v>51.6</v>
      </c>
      <c r="O17" s="35" t="n">
        <f aca="false">O16+O15</f>
        <v>1.99</v>
      </c>
    </row>
    <row r="18" s="18" customFormat="true" ht="13.5" hidden="false" customHeight="true" outlineLevel="0" collapsed="false">
      <c r="A18" s="38" t="s">
        <v>37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="18" customFormat="true" ht="17.25" hidden="false" customHeight="true" outlineLevel="0" collapsed="false">
      <c r="A19" s="13" t="n">
        <v>70</v>
      </c>
      <c r="B19" s="44" t="s">
        <v>66</v>
      </c>
      <c r="C19" s="45" t="n">
        <v>50</v>
      </c>
      <c r="D19" s="21" t="n">
        <v>0.55</v>
      </c>
      <c r="E19" s="21" t="n">
        <v>0.05</v>
      </c>
      <c r="F19" s="21" t="n">
        <v>1.75</v>
      </c>
      <c r="G19" s="21" t="n">
        <v>10</v>
      </c>
      <c r="H19" s="72" t="n">
        <v>0.005</v>
      </c>
      <c r="I19" s="21" t="n">
        <v>5.25</v>
      </c>
      <c r="J19" s="21" t="n">
        <v>0</v>
      </c>
      <c r="K19" s="21" t="n">
        <v>0.35</v>
      </c>
      <c r="L19" s="21" t="n">
        <v>5</v>
      </c>
      <c r="M19" s="21" t="n">
        <v>17.5</v>
      </c>
      <c r="N19" s="21" t="n">
        <v>7.5</v>
      </c>
      <c r="O19" s="21" t="n">
        <v>0.4</v>
      </c>
      <c r="AMJ19" s="26"/>
    </row>
    <row r="20" s="18" customFormat="true" ht="26.1" hidden="false" customHeight="true" outlineLevel="0" collapsed="false">
      <c r="A20" s="51" t="n">
        <v>103</v>
      </c>
      <c r="B20" s="50" t="s">
        <v>67</v>
      </c>
      <c r="C20" s="51" t="n">
        <v>180</v>
      </c>
      <c r="D20" s="21" t="n">
        <v>1.9</v>
      </c>
      <c r="E20" s="21" t="n">
        <v>2.04</v>
      </c>
      <c r="F20" s="21" t="n">
        <v>12.57</v>
      </c>
      <c r="G20" s="21" t="n">
        <v>85.14</v>
      </c>
      <c r="H20" s="72" t="n">
        <v>0.08</v>
      </c>
      <c r="I20" s="21" t="n">
        <v>5.94</v>
      </c>
      <c r="J20" s="21" t="n">
        <v>0</v>
      </c>
      <c r="K20" s="21" t="n">
        <v>1.02</v>
      </c>
      <c r="L20" s="21" t="n">
        <v>21.02</v>
      </c>
      <c r="M20" s="21" t="n">
        <v>48.65</v>
      </c>
      <c r="N20" s="21" t="n">
        <v>19.63</v>
      </c>
      <c r="O20" s="21" t="n">
        <v>0.8</v>
      </c>
      <c r="P20" s="41"/>
    </row>
    <row r="21" s="55" customFormat="true" ht="18" hidden="false" customHeight="true" outlineLevel="0" collapsed="false">
      <c r="A21" s="13" t="n">
        <v>254</v>
      </c>
      <c r="B21" s="29" t="s">
        <v>68</v>
      </c>
      <c r="C21" s="73" t="n">
        <v>80</v>
      </c>
      <c r="D21" s="53" t="n">
        <v>12.5</v>
      </c>
      <c r="E21" s="53" t="n">
        <v>11.1</v>
      </c>
      <c r="F21" s="53" t="n">
        <v>2.8</v>
      </c>
      <c r="G21" s="70" t="n">
        <f aca="false">D21*4+E21*9+F21*4</f>
        <v>161.1</v>
      </c>
      <c r="H21" s="53" t="n">
        <v>0.22</v>
      </c>
      <c r="I21" s="53" t="n">
        <v>10.34</v>
      </c>
      <c r="J21" s="53" t="n">
        <v>7.16</v>
      </c>
      <c r="K21" s="53" t="n">
        <v>4.97</v>
      </c>
      <c r="L21" s="53" t="n">
        <v>23.22</v>
      </c>
      <c r="M21" s="53" t="n">
        <v>317.76</v>
      </c>
      <c r="N21" s="53" t="n">
        <v>16.45</v>
      </c>
      <c r="O21" s="53" t="n">
        <v>6.89</v>
      </c>
    </row>
    <row r="22" s="49" customFormat="true" ht="18" hidden="false" customHeight="true" outlineLevel="0" collapsed="false">
      <c r="A22" s="13" t="n">
        <v>143</v>
      </c>
      <c r="B22" s="52" t="s">
        <v>69</v>
      </c>
      <c r="C22" s="13" t="n">
        <v>130</v>
      </c>
      <c r="D22" s="13" t="n">
        <v>2.16</v>
      </c>
      <c r="E22" s="13" t="n">
        <v>9.61</v>
      </c>
      <c r="F22" s="13" t="n">
        <v>10.55</v>
      </c>
      <c r="G22" s="70" t="n">
        <f aca="false">D22*4+E22*9+F22*4</f>
        <v>137.33</v>
      </c>
      <c r="H22" s="13" t="n">
        <v>0.06</v>
      </c>
      <c r="I22" s="13" t="n">
        <v>5.35</v>
      </c>
      <c r="J22" s="13" t="n">
        <v>0.02</v>
      </c>
      <c r="K22" s="47" t="n">
        <v>0.34</v>
      </c>
      <c r="L22" s="13" t="n">
        <v>38.77</v>
      </c>
      <c r="M22" s="13" t="n">
        <v>62.23</v>
      </c>
      <c r="N22" s="13" t="n">
        <v>27.41</v>
      </c>
      <c r="O22" s="13" t="n">
        <v>1.09</v>
      </c>
      <c r="AMJ22" s="26"/>
    </row>
    <row r="23" s="74" customFormat="true" ht="22.55" hidden="false" customHeight="true" outlineLevel="0" collapsed="false">
      <c r="A23" s="13" t="s">
        <v>70</v>
      </c>
      <c r="B23" s="29" t="s">
        <v>71</v>
      </c>
      <c r="C23" s="13" t="n">
        <v>180</v>
      </c>
      <c r="D23" s="13" t="n">
        <v>0.12</v>
      </c>
      <c r="E23" s="13" t="n">
        <v>0.07</v>
      </c>
      <c r="F23" s="13" t="n">
        <v>25.4</v>
      </c>
      <c r="G23" s="13" t="n">
        <f aca="false">D23*4+E23*9+F23*4</f>
        <v>102.71</v>
      </c>
      <c r="H23" s="51" t="n">
        <v>0.018</v>
      </c>
      <c r="I23" s="51" t="n">
        <v>4.86</v>
      </c>
      <c r="J23" s="51" t="n">
        <v>0</v>
      </c>
      <c r="K23" s="51" t="n">
        <v>0</v>
      </c>
      <c r="L23" s="51" t="n">
        <v>10.8</v>
      </c>
      <c r="M23" s="51" t="n">
        <v>3.6</v>
      </c>
      <c r="N23" s="51" t="n">
        <v>3.6</v>
      </c>
      <c r="O23" s="51" t="n">
        <v>0.72</v>
      </c>
      <c r="P23" s="65"/>
      <c r="Q23" s="65"/>
      <c r="AMJ23" s="75"/>
    </row>
    <row r="24" s="30" customFormat="true" ht="18.2" hidden="false" customHeight="true" outlineLevel="0" collapsed="false">
      <c r="A24" s="13" t="s">
        <v>30</v>
      </c>
      <c r="B24" s="29" t="s">
        <v>31</v>
      </c>
      <c r="C24" s="13" t="n">
        <v>25</v>
      </c>
      <c r="D24" s="13" t="n">
        <v>1.85</v>
      </c>
      <c r="E24" s="13" t="n">
        <v>0.2</v>
      </c>
      <c r="F24" s="13" t="n">
        <v>12</v>
      </c>
      <c r="G24" s="21" t="n">
        <v>53.5</v>
      </c>
      <c r="H24" s="28" t="n">
        <v>0.05</v>
      </c>
      <c r="I24" s="28" t="n">
        <f aca="false">-J24</f>
        <v>-0</v>
      </c>
      <c r="J24" s="28" t="n">
        <v>0</v>
      </c>
      <c r="K24" s="28" t="n">
        <v>0.65</v>
      </c>
      <c r="L24" s="28" t="n">
        <v>11.5</v>
      </c>
      <c r="M24" s="28" t="n">
        <v>43.5</v>
      </c>
      <c r="N24" s="28" t="n">
        <v>16.5</v>
      </c>
      <c r="O24" s="28" t="n">
        <v>0.55</v>
      </c>
      <c r="AMJ24" s="31"/>
    </row>
    <row r="25" s="49" customFormat="true" ht="20.1" hidden="false" customHeight="true" outlineLevel="0" collapsed="false">
      <c r="A25" s="22" t="s">
        <v>30</v>
      </c>
      <c r="B25" s="56" t="s">
        <v>46</v>
      </c>
      <c r="C25" s="22" t="n">
        <v>35</v>
      </c>
      <c r="D25" s="21" t="n">
        <v>1.96</v>
      </c>
      <c r="E25" s="21" t="n">
        <v>0.39</v>
      </c>
      <c r="F25" s="21" t="n">
        <v>17.29</v>
      </c>
      <c r="G25" s="21" t="n">
        <v>80.46</v>
      </c>
      <c r="H25" s="21" t="n">
        <v>0.035</v>
      </c>
      <c r="I25" s="21" t="n">
        <v>0</v>
      </c>
      <c r="J25" s="21" t="n">
        <v>0</v>
      </c>
      <c r="K25" s="21" t="n">
        <v>0.31</v>
      </c>
      <c r="L25" s="21" t="n">
        <v>8.05</v>
      </c>
      <c r="M25" s="21" t="n">
        <v>37.1</v>
      </c>
      <c r="N25" s="21" t="n">
        <v>8.75</v>
      </c>
      <c r="O25" s="21" t="n">
        <v>1.08</v>
      </c>
      <c r="P25" s="48"/>
      <c r="AMJ25" s="26"/>
    </row>
    <row r="26" s="36" customFormat="true" ht="18" hidden="false" customHeight="true" outlineLevel="0" collapsed="false">
      <c r="A26" s="32"/>
      <c r="B26" s="33" t="s">
        <v>47</v>
      </c>
      <c r="C26" s="34" t="n">
        <f aca="false">C25+C24+C23+C22+C21+C20+C19</f>
        <v>680</v>
      </c>
      <c r="D26" s="35" t="n">
        <f aca="false">D25+D24+D23+D22+D21+D20+D19</f>
        <v>21.04</v>
      </c>
      <c r="E26" s="35" t="n">
        <f aca="false">E25+E24+E23+E22+E21+E20+E19</f>
        <v>23.46</v>
      </c>
      <c r="F26" s="35" t="n">
        <f aca="false">F25+F24+F23+F22+F21+F20+F19</f>
        <v>82.36</v>
      </c>
      <c r="G26" s="35" t="n">
        <f aca="false">G25+G24+G23+G22+G21+G20+G19</f>
        <v>630.24</v>
      </c>
      <c r="H26" s="35" t="n">
        <f aca="false">H25+H24+H23+H22+H21+H20+H19</f>
        <v>0.468</v>
      </c>
      <c r="I26" s="35" t="n">
        <f aca="false">I25+I24+I23+I22+I21+I20+I19</f>
        <v>31.74</v>
      </c>
      <c r="J26" s="35" t="n">
        <f aca="false">J25+J24+J23+J22+J21+J20+J19</f>
        <v>7.18</v>
      </c>
      <c r="K26" s="35" t="n">
        <f aca="false">K25+K24+K23+K22+K21+K20+K19</f>
        <v>7.64</v>
      </c>
      <c r="L26" s="35" t="n">
        <f aca="false">L25+L24+L23+L22+L21+L20+L19</f>
        <v>118.36</v>
      </c>
      <c r="M26" s="35" t="n">
        <f aca="false">M25+M24+M23+M22+M21+M20+M19</f>
        <v>530.34</v>
      </c>
      <c r="N26" s="35" t="n">
        <f aca="false">N25+N24+N23+N22+N21+N20+N19</f>
        <v>99.84</v>
      </c>
      <c r="O26" s="35" t="n">
        <f aca="false">O25+O24+O23+O22+O21+O20+O19</f>
        <v>11.53</v>
      </c>
    </row>
    <row r="27" s="18" customFormat="true" ht="13.5" hidden="false" customHeight="true" outlineLevel="0" collapsed="false">
      <c r="A27" s="38" t="s">
        <v>48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18" customFormat="true" ht="19.5" hidden="false" customHeight="true" outlineLevel="0" collapsed="false">
      <c r="A28" s="73" t="n">
        <v>47</v>
      </c>
      <c r="B28" s="71" t="s">
        <v>72</v>
      </c>
      <c r="C28" s="22" t="n">
        <v>60</v>
      </c>
      <c r="D28" s="21" t="n">
        <v>1</v>
      </c>
      <c r="E28" s="21" t="n">
        <v>3</v>
      </c>
      <c r="F28" s="21" t="n">
        <v>5.1</v>
      </c>
      <c r="G28" s="76" t="n">
        <f aca="false">D28*4+E28*9+F28*4</f>
        <v>51.4</v>
      </c>
      <c r="H28" s="21" t="n">
        <v>0.0132530120481928</v>
      </c>
      <c r="I28" s="21" t="n">
        <v>11.933734939759</v>
      </c>
      <c r="J28" s="21" t="n">
        <v>0</v>
      </c>
      <c r="K28" s="21" t="n">
        <v>0</v>
      </c>
      <c r="L28" s="21" t="n">
        <v>31.4716867469879</v>
      </c>
      <c r="M28" s="21" t="n">
        <v>20.4530120481928</v>
      </c>
      <c r="N28" s="21" t="n">
        <v>9.64518072289157</v>
      </c>
      <c r="O28" s="21" t="n">
        <v>0.401807228915663</v>
      </c>
      <c r="AMJ28" s="26"/>
    </row>
    <row r="29" s="18" customFormat="true" ht="13.5" hidden="false" customHeight="true" outlineLevel="0" collapsed="false">
      <c r="A29" s="13" t="s">
        <v>73</v>
      </c>
      <c r="B29" s="68" t="s">
        <v>74</v>
      </c>
      <c r="C29" s="14" t="s">
        <v>75</v>
      </c>
      <c r="D29" s="13" t="n">
        <v>9</v>
      </c>
      <c r="E29" s="13" t="n">
        <v>6</v>
      </c>
      <c r="F29" s="13" t="n">
        <v>5.3</v>
      </c>
      <c r="G29" s="76" t="n">
        <f aca="false">D29*4+E29*9+F29*4</f>
        <v>111.2</v>
      </c>
      <c r="H29" s="13" t="n">
        <v>0.07</v>
      </c>
      <c r="I29" s="13" t="n">
        <v>3.63</v>
      </c>
      <c r="J29" s="13" t="n">
        <v>0.01</v>
      </c>
      <c r="K29" s="13" t="n">
        <v>4.8</v>
      </c>
      <c r="L29" s="13" t="n">
        <v>35.79</v>
      </c>
      <c r="M29" s="13" t="n">
        <v>138.29</v>
      </c>
      <c r="N29" s="13" t="n">
        <v>18.19</v>
      </c>
      <c r="O29" s="13" t="n">
        <v>0.71</v>
      </c>
      <c r="P29" s="41"/>
      <c r="AMJ29" s="26"/>
    </row>
    <row r="30" s="79" customFormat="true" ht="18" hidden="false" customHeight="true" outlineLevel="0" collapsed="false">
      <c r="A30" s="13" t="n">
        <v>312</v>
      </c>
      <c r="B30" s="29" t="s">
        <v>76</v>
      </c>
      <c r="C30" s="13" t="n">
        <v>150</v>
      </c>
      <c r="D30" s="13" t="n">
        <v>3</v>
      </c>
      <c r="E30" s="13" t="n">
        <v>5</v>
      </c>
      <c r="F30" s="13" t="n">
        <v>20.44</v>
      </c>
      <c r="G30" s="77" t="n">
        <f aca="false">D30*4+E30*9+F30*4</f>
        <v>138.76</v>
      </c>
      <c r="H30" s="21" t="n">
        <v>0.13</v>
      </c>
      <c r="I30" s="21" t="n">
        <v>18.16</v>
      </c>
      <c r="J30" s="21" t="n">
        <v>0</v>
      </c>
      <c r="K30" s="21" t="n">
        <v>0.18</v>
      </c>
      <c r="L30" s="21" t="n">
        <v>36.97</v>
      </c>
      <c r="M30" s="21" t="n">
        <v>86.6</v>
      </c>
      <c r="N30" s="21" t="n">
        <v>27.75</v>
      </c>
      <c r="O30" s="21" t="n">
        <v>1.01</v>
      </c>
      <c r="P30" s="78"/>
      <c r="Q30" s="78"/>
      <c r="AMJ30" s="26"/>
    </row>
    <row r="31" s="18" customFormat="true" ht="13.5" hidden="false" customHeight="true" outlineLevel="0" collapsed="false">
      <c r="A31" s="13" t="s">
        <v>77</v>
      </c>
      <c r="B31" s="29" t="s">
        <v>78</v>
      </c>
      <c r="C31" s="73" t="n">
        <v>180</v>
      </c>
      <c r="D31" s="53" t="n">
        <v>0.12</v>
      </c>
      <c r="E31" s="53" t="n">
        <v>0.012</v>
      </c>
      <c r="F31" s="53" t="n">
        <v>13.68</v>
      </c>
      <c r="G31" s="70" t="n">
        <f aca="false">D31*4+E31*9+F31*4</f>
        <v>55.308</v>
      </c>
      <c r="H31" s="53" t="n">
        <v>0</v>
      </c>
      <c r="I31" s="53" t="n">
        <v>2.54</v>
      </c>
      <c r="J31" s="53" t="n">
        <v>0</v>
      </c>
      <c r="K31" s="53" t="n">
        <v>0</v>
      </c>
      <c r="L31" s="53" t="n">
        <v>12.78</v>
      </c>
      <c r="M31" s="53" t="n">
        <v>3.96</v>
      </c>
      <c r="N31" s="53" t="n">
        <v>2.16</v>
      </c>
      <c r="O31" s="53" t="n">
        <v>0.32</v>
      </c>
    </row>
    <row r="32" s="30" customFormat="true" ht="18.2" hidden="false" customHeight="true" outlineLevel="0" collapsed="false">
      <c r="A32" s="13" t="s">
        <v>30</v>
      </c>
      <c r="B32" s="29" t="s">
        <v>31</v>
      </c>
      <c r="C32" s="13" t="n">
        <v>25</v>
      </c>
      <c r="D32" s="13" t="n">
        <v>1.85</v>
      </c>
      <c r="E32" s="13" t="n">
        <v>0.2</v>
      </c>
      <c r="F32" s="13" t="n">
        <v>12</v>
      </c>
      <c r="G32" s="21" t="n">
        <v>53.5</v>
      </c>
      <c r="H32" s="28" t="n">
        <v>0.05</v>
      </c>
      <c r="I32" s="28" t="n">
        <f aca="false">-J32</f>
        <v>-0</v>
      </c>
      <c r="J32" s="28" t="n">
        <v>0</v>
      </c>
      <c r="K32" s="28" t="n">
        <v>0.65</v>
      </c>
      <c r="L32" s="28" t="n">
        <v>11.5</v>
      </c>
      <c r="M32" s="28" t="n">
        <v>43.5</v>
      </c>
      <c r="N32" s="28" t="n">
        <v>16.5</v>
      </c>
      <c r="O32" s="28" t="n">
        <v>0.55</v>
      </c>
      <c r="AMJ32" s="31"/>
    </row>
    <row r="33" s="11" customFormat="true" ht="18" hidden="false" customHeight="true" outlineLevel="0" collapsed="false">
      <c r="A33" s="13" t="s">
        <v>30</v>
      </c>
      <c r="B33" s="27" t="s">
        <v>46</v>
      </c>
      <c r="C33" s="15" t="n">
        <v>25</v>
      </c>
      <c r="D33" s="16" t="n">
        <v>1.4</v>
      </c>
      <c r="E33" s="16" t="n">
        <v>0.27</v>
      </c>
      <c r="F33" s="16" t="n">
        <v>12.35</v>
      </c>
      <c r="G33" s="13" t="n">
        <v>57.47</v>
      </c>
      <c r="H33" s="16" t="n">
        <v>0.025</v>
      </c>
      <c r="I33" s="16" t="n">
        <v>0</v>
      </c>
      <c r="J33" s="16" t="n">
        <v>0</v>
      </c>
      <c r="K33" s="16" t="n">
        <v>0.225</v>
      </c>
      <c r="L33" s="16" t="n">
        <v>5.75</v>
      </c>
      <c r="M33" s="16" t="n">
        <v>26.5</v>
      </c>
      <c r="N33" s="16" t="n">
        <v>6.25</v>
      </c>
      <c r="O33" s="16" t="n">
        <v>0.775</v>
      </c>
      <c r="P33" s="25"/>
      <c r="AMJ33" s="26"/>
    </row>
    <row r="34" s="18" customFormat="true" ht="15" hidden="false" customHeight="true" outlineLevel="0" collapsed="false">
      <c r="A34" s="51" t="s">
        <v>30</v>
      </c>
      <c r="B34" s="80" t="s">
        <v>79</v>
      </c>
      <c r="C34" s="22" t="n">
        <v>20</v>
      </c>
      <c r="D34" s="21" t="n">
        <v>1.5</v>
      </c>
      <c r="E34" s="21" t="n">
        <v>1.96</v>
      </c>
      <c r="F34" s="21" t="n">
        <v>14.88</v>
      </c>
      <c r="G34" s="21" t="n">
        <v>83.4</v>
      </c>
      <c r="H34" s="21" t="n">
        <v>0.02</v>
      </c>
      <c r="I34" s="21" t="n">
        <v>0</v>
      </c>
      <c r="J34" s="21" t="n">
        <v>0</v>
      </c>
      <c r="K34" s="21" t="n">
        <v>0.7</v>
      </c>
      <c r="L34" s="21" t="n">
        <v>5.8</v>
      </c>
      <c r="M34" s="21" t="n">
        <v>18</v>
      </c>
      <c r="N34" s="21" t="n">
        <v>4</v>
      </c>
      <c r="O34" s="21" t="n">
        <v>0.42</v>
      </c>
      <c r="AMJ34" s="26"/>
    </row>
    <row r="35" s="18" customFormat="true" ht="13.5" hidden="false" customHeight="true" outlineLevel="0" collapsed="false">
      <c r="A35" s="13"/>
      <c r="B35" s="33" t="s">
        <v>51</v>
      </c>
      <c r="C35" s="34" t="n">
        <f aca="false">C33+C32+C31+C30+C29+C28</f>
        <v>520</v>
      </c>
      <c r="D35" s="35" t="n">
        <f aca="false">D33+D32+D31+D30+D29+D28+D34</f>
        <v>17.87</v>
      </c>
      <c r="E35" s="35" t="n">
        <f aca="false">E33+E32+E31+E30+E29+E28+E34</f>
        <v>16.442</v>
      </c>
      <c r="F35" s="35" t="n">
        <f aca="false">F33+F32+F31+F30+F29+F28+F34</f>
        <v>83.75</v>
      </c>
      <c r="G35" s="35" t="n">
        <f aca="false">G33+G32+G31+G30+G29+G28+G34</f>
        <v>551.038</v>
      </c>
      <c r="H35" s="35" t="n">
        <f aca="false">H33+H32+H31+H30+H29+H28+H34</f>
        <v>0.308253012048193</v>
      </c>
      <c r="I35" s="35" t="n">
        <f aca="false">I33+I32+I31+I30+I29+I28+I34</f>
        <v>36.263734939759</v>
      </c>
      <c r="J35" s="35" t="n">
        <f aca="false">J33+J32+J31+J30+J29+J28+J34</f>
        <v>0.01</v>
      </c>
      <c r="K35" s="35" t="n">
        <f aca="false">K33+K32+K31+K30+K29+K28+K34</f>
        <v>6.555</v>
      </c>
      <c r="L35" s="35" t="n">
        <f aca="false">L33+L32+L31+L30+L29+L28+L34</f>
        <v>140.061686746988</v>
      </c>
      <c r="M35" s="35" t="n">
        <f aca="false">M33+M32+M31+M30+M29+M28+M34</f>
        <v>337.303012048193</v>
      </c>
      <c r="N35" s="35" t="n">
        <f aca="false">N33+N32+N31+N30+N29+N28+N34</f>
        <v>84.4951807228916</v>
      </c>
      <c r="O35" s="35" t="n">
        <f aca="false">O33+O32+O31+O30+O29+O28+O34</f>
        <v>4.18680722891566</v>
      </c>
    </row>
    <row r="36" s="36" customFormat="true" ht="18" hidden="false" customHeight="true" outlineLevel="0" collapsed="false">
      <c r="A36" s="61"/>
      <c r="B36" s="33" t="s">
        <v>52</v>
      </c>
      <c r="C36" s="62"/>
      <c r="D36" s="63" t="n">
        <f aca="false">D13+D17+D26+D35</f>
        <v>49.43</v>
      </c>
      <c r="E36" s="63" t="n">
        <f aca="false">E13+E17+E26+E35</f>
        <v>55.862</v>
      </c>
      <c r="F36" s="63" t="n">
        <f aca="false">F13+F17+F26+F35</f>
        <v>226</v>
      </c>
      <c r="G36" s="63" t="n">
        <f aca="false">G13+G17+G26+G35</f>
        <v>1605.008</v>
      </c>
      <c r="H36" s="63" t="n">
        <f aca="false">H13+H17+H26+H35</f>
        <v>1.05925301204819</v>
      </c>
      <c r="I36" s="63" t="n">
        <f aca="false">I13+I17+I26+I35</f>
        <v>80.113734939759</v>
      </c>
      <c r="J36" s="63" t="n">
        <f aca="false">J13+J17+J26+J35</f>
        <v>7.274</v>
      </c>
      <c r="K36" s="63" t="n">
        <f aca="false">K13+K17+K26+K35</f>
        <v>16.215</v>
      </c>
      <c r="L36" s="63" t="n">
        <f aca="false">L13+L17+L26+L35</f>
        <v>477.021686746988</v>
      </c>
      <c r="M36" s="63" t="n">
        <f aca="false">M13+M17+M26+M35</f>
        <v>1199.15301204819</v>
      </c>
      <c r="N36" s="63" t="n">
        <f aca="false">N13+N17+N26+N35</f>
        <v>316.305180722892</v>
      </c>
      <c r="O36" s="63" t="n">
        <f aca="false">O13+O17+O26+O35</f>
        <v>20.0568072289157</v>
      </c>
    </row>
    <row r="37" s="65" customFormat="true" ht="18" hidden="false" customHeight="true" outlineLevel="0" collapsed="false">
      <c r="A37" s="64"/>
      <c r="B37" s="64"/>
      <c r="C37" s="64"/>
      <c r="D37" s="64"/>
      <c r="E37" s="64"/>
      <c r="F37" s="64"/>
      <c r="G37" s="64"/>
      <c r="H37" s="25"/>
    </row>
    <row r="38" customFormat="false" ht="18" hidden="false" customHeight="true" outlineLevel="0" collapsed="false">
      <c r="G38" s="0"/>
      <c r="H38" s="0"/>
      <c r="I38" s="0"/>
      <c r="J38" s="0"/>
      <c r="K38" s="0"/>
      <c r="L38" s="0"/>
      <c r="M38" s="0"/>
      <c r="N38" s="0"/>
      <c r="O38" s="0"/>
    </row>
    <row r="39" customFormat="false" ht="18" hidden="false" customHeight="true" outlineLevel="0" collapsed="false">
      <c r="G39" s="0"/>
      <c r="H39" s="0"/>
      <c r="I39" s="0"/>
      <c r="J39" s="0"/>
      <c r="K39" s="0"/>
      <c r="L39" s="0"/>
      <c r="M39" s="0"/>
      <c r="N39" s="0"/>
      <c r="O39" s="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4:O14"/>
    <mergeCell ref="A18:O18"/>
    <mergeCell ref="A27:O27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4.16"/>
    <col collapsed="false" customWidth="true" hidden="false" outlineLevel="0" max="2" min="2" style="0" width="35.7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80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60" customFormat="true" ht="19.4" hidden="false" customHeight="true" outlineLevel="0" collapsed="false">
      <c r="A8" s="57" t="n">
        <v>66</v>
      </c>
      <c r="B8" s="58" t="s">
        <v>81</v>
      </c>
      <c r="C8" s="57" t="n">
        <v>50</v>
      </c>
      <c r="D8" s="59" t="n">
        <v>0.62</v>
      </c>
      <c r="E8" s="59" t="n">
        <v>0.07</v>
      </c>
      <c r="F8" s="59" t="n">
        <v>11.13</v>
      </c>
      <c r="G8" s="59" t="n">
        <v>47.65</v>
      </c>
      <c r="H8" s="59" t="n">
        <v>0.03</v>
      </c>
      <c r="I8" s="59" t="n">
        <v>2</v>
      </c>
      <c r="J8" s="59" t="n">
        <v>0</v>
      </c>
      <c r="K8" s="59" t="n">
        <v>0.17</v>
      </c>
      <c r="L8" s="59" t="n">
        <v>15.85</v>
      </c>
      <c r="M8" s="59" t="n">
        <v>28</v>
      </c>
      <c r="N8" s="59" t="n">
        <v>16.68</v>
      </c>
      <c r="O8" s="59" t="n">
        <v>0.45</v>
      </c>
      <c r="AMJ8" s="26"/>
    </row>
    <row r="9" s="18" customFormat="true" ht="18.65" hidden="false" customHeight="true" outlineLevel="0" collapsed="false">
      <c r="A9" s="22" t="s">
        <v>82</v>
      </c>
      <c r="B9" s="81" t="s">
        <v>83</v>
      </c>
      <c r="C9" s="73" t="n">
        <v>150</v>
      </c>
      <c r="D9" s="53" t="n">
        <v>11.2</v>
      </c>
      <c r="E9" s="53" t="n">
        <v>10.6</v>
      </c>
      <c r="F9" s="53" t="n">
        <v>22.4</v>
      </c>
      <c r="G9" s="82" t="n">
        <f aca="false">D9*4+E9*9+F9*4</f>
        <v>229.8</v>
      </c>
      <c r="H9" s="53" t="n">
        <v>0.07</v>
      </c>
      <c r="I9" s="53" t="n">
        <v>0.29</v>
      </c>
      <c r="J9" s="53" t="n">
        <v>0.07</v>
      </c>
      <c r="K9" s="53" t="n">
        <v>2.34</v>
      </c>
      <c r="L9" s="53" t="n">
        <v>115.63</v>
      </c>
      <c r="M9" s="53" t="n">
        <v>178.61</v>
      </c>
      <c r="N9" s="53" t="n">
        <v>22.47</v>
      </c>
      <c r="O9" s="53" t="n">
        <v>1.07</v>
      </c>
    </row>
    <row r="10" s="18" customFormat="true" ht="12.65" hidden="false" customHeight="true" outlineLevel="0" collapsed="false">
      <c r="A10" s="13" t="s">
        <v>84</v>
      </c>
      <c r="B10" s="52" t="s">
        <v>85</v>
      </c>
      <c r="C10" s="73" t="n">
        <v>180</v>
      </c>
      <c r="D10" s="53" t="n">
        <v>2.76</v>
      </c>
      <c r="E10" s="53" t="n">
        <v>2.41</v>
      </c>
      <c r="F10" s="53" t="n">
        <v>14.35</v>
      </c>
      <c r="G10" s="82" t="n">
        <f aca="false">D10*4+E10*9+F10*4</f>
        <v>90.13</v>
      </c>
      <c r="H10" s="53" t="n">
        <v>0.04</v>
      </c>
      <c r="I10" s="53" t="n">
        <v>1.16</v>
      </c>
      <c r="J10" s="83" t="n">
        <v>0.012</v>
      </c>
      <c r="K10" s="53" t="n">
        <v>0</v>
      </c>
      <c r="L10" s="53" t="n">
        <v>113.2</v>
      </c>
      <c r="M10" s="53" t="n">
        <v>81</v>
      </c>
      <c r="N10" s="53" t="n">
        <v>12.6</v>
      </c>
      <c r="O10" s="53" t="n">
        <v>0.12</v>
      </c>
    </row>
    <row r="11" s="30" customFormat="true" ht="18.2" hidden="false" customHeight="true" outlineLevel="0" collapsed="false">
      <c r="A11" s="13" t="s">
        <v>30</v>
      </c>
      <c r="B11" s="29" t="s">
        <v>31</v>
      </c>
      <c r="C11" s="13" t="n">
        <v>25</v>
      </c>
      <c r="D11" s="13" t="n">
        <v>1.85</v>
      </c>
      <c r="E11" s="13" t="n">
        <v>0.2</v>
      </c>
      <c r="F11" s="13" t="n">
        <v>12</v>
      </c>
      <c r="G11" s="21" t="n">
        <v>53.5</v>
      </c>
      <c r="H11" s="28" t="n">
        <v>0.05</v>
      </c>
      <c r="I11" s="28" t="n">
        <f aca="false">-J11</f>
        <v>-0</v>
      </c>
      <c r="J11" s="28" t="n">
        <v>0</v>
      </c>
      <c r="K11" s="28" t="n">
        <v>0.65</v>
      </c>
      <c r="L11" s="28" t="n">
        <v>11.5</v>
      </c>
      <c r="M11" s="28" t="n">
        <v>43.5</v>
      </c>
      <c r="N11" s="28" t="n">
        <v>16.5</v>
      </c>
      <c r="O11" s="28" t="n">
        <v>0.55</v>
      </c>
      <c r="AMJ11" s="31"/>
    </row>
    <row r="12" s="36" customFormat="true" ht="18" hidden="false" customHeight="true" outlineLevel="0" collapsed="false">
      <c r="A12" s="32"/>
      <c r="B12" s="33" t="s">
        <v>32</v>
      </c>
      <c r="C12" s="34" t="n">
        <f aca="false">C11+C10+C9+C8</f>
        <v>405</v>
      </c>
      <c r="D12" s="35" t="n">
        <f aca="false">D11+D10+D9+D8</f>
        <v>16.43</v>
      </c>
      <c r="E12" s="35" t="n">
        <f aca="false">E11+E10+E9+E8</f>
        <v>13.28</v>
      </c>
      <c r="F12" s="35" t="n">
        <f aca="false">F11+F10+F9+F8</f>
        <v>59.88</v>
      </c>
      <c r="G12" s="35" t="n">
        <f aca="false">G11+G10+G9+G8</f>
        <v>421.08</v>
      </c>
      <c r="H12" s="35" t="n">
        <f aca="false">H11+H10+H9+H8</f>
        <v>0.19</v>
      </c>
      <c r="I12" s="35" t="n">
        <f aca="false">I11+I10+I9+I8</f>
        <v>3.45</v>
      </c>
      <c r="J12" s="35" t="n">
        <f aca="false">J11+J10+J9+J8</f>
        <v>0.082</v>
      </c>
      <c r="K12" s="35" t="n">
        <f aca="false">K11+K10+K9+K8</f>
        <v>3.16</v>
      </c>
      <c r="L12" s="35" t="n">
        <f aca="false">L11+L10+L9+L8</f>
        <v>256.18</v>
      </c>
      <c r="M12" s="35" t="n">
        <f aca="false">M11+M10+M9+M8</f>
        <v>331.11</v>
      </c>
      <c r="N12" s="35" t="n">
        <f aca="false">N11+N10+N9+N8</f>
        <v>68.25</v>
      </c>
      <c r="O12" s="35" t="n">
        <f aca="false">O11+O10+O9+O8</f>
        <v>2.19</v>
      </c>
    </row>
    <row r="13" s="18" customFormat="true" ht="13.5" hidden="false" customHeight="true" outlineLevel="0" collapsed="false">
      <c r="A13" s="38" t="s">
        <v>33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="49" customFormat="true" ht="23.85" hidden="false" customHeight="true" outlineLevel="0" collapsed="false">
      <c r="A14" s="22" t="n">
        <v>386</v>
      </c>
      <c r="B14" s="71" t="s">
        <v>86</v>
      </c>
      <c r="C14" s="22" t="n">
        <v>180</v>
      </c>
      <c r="D14" s="21" t="n">
        <v>5.22</v>
      </c>
      <c r="E14" s="21" t="n">
        <v>4.5</v>
      </c>
      <c r="F14" s="21" t="n">
        <v>7.56</v>
      </c>
      <c r="G14" s="70" t="n">
        <f aca="false">D14*4+E14*9+F14*4</f>
        <v>91.62</v>
      </c>
      <c r="H14" s="21" t="n">
        <v>0.04</v>
      </c>
      <c r="I14" s="21" t="n">
        <v>0.54</v>
      </c>
      <c r="J14" s="21" t="n">
        <v>0.04</v>
      </c>
      <c r="K14" s="21" t="n">
        <v>0</v>
      </c>
      <c r="L14" s="21" t="n">
        <v>223.2</v>
      </c>
      <c r="M14" s="21" t="n">
        <v>165.6</v>
      </c>
      <c r="N14" s="21" t="n">
        <v>25.2</v>
      </c>
      <c r="O14" s="21" t="n">
        <v>0.18</v>
      </c>
      <c r="AMJ14" s="26"/>
    </row>
    <row r="15" s="18" customFormat="true" ht="13.5" hidden="false" customHeight="true" outlineLevel="0" collapsed="false">
      <c r="A15" s="13"/>
      <c r="B15" s="33" t="s">
        <v>36</v>
      </c>
      <c r="C15" s="34" t="n">
        <f aca="false">SUM(C14:C14)</f>
        <v>180</v>
      </c>
      <c r="D15" s="42" t="n">
        <f aca="false">SUM(D14:D14)</f>
        <v>5.22</v>
      </c>
      <c r="E15" s="42" t="n">
        <f aca="false">SUM(E14:E14)</f>
        <v>4.5</v>
      </c>
      <c r="F15" s="42" t="n">
        <f aca="false">SUM(F14:F14)</f>
        <v>7.56</v>
      </c>
      <c r="G15" s="42" t="n">
        <f aca="false">SUM(G14:G14)</f>
        <v>91.62</v>
      </c>
      <c r="H15" s="42" t="n">
        <f aca="false">SUM(H14:H14)</f>
        <v>0.04</v>
      </c>
      <c r="I15" s="42" t="n">
        <f aca="false">SUM(I14:I14)</f>
        <v>0.54</v>
      </c>
      <c r="J15" s="42" t="n">
        <f aca="false">SUM(J14:J14)</f>
        <v>0.04</v>
      </c>
      <c r="K15" s="42" t="n">
        <f aca="false">SUM(K14:K14)</f>
        <v>0</v>
      </c>
      <c r="L15" s="42" t="n">
        <f aca="false">SUM(L14:L14)</f>
        <v>223.2</v>
      </c>
      <c r="M15" s="42" t="n">
        <f aca="false">SUM(M14:M14)</f>
        <v>165.6</v>
      </c>
      <c r="N15" s="42" t="n">
        <f aca="false">SUM(N14:N14)</f>
        <v>25.2</v>
      </c>
      <c r="O15" s="42" t="n">
        <f aca="false">SUM(O14:O14)</f>
        <v>0.18</v>
      </c>
    </row>
    <row r="16" s="18" customFormat="true" ht="13.5" hidden="false" customHeight="true" outlineLevel="0" collapsed="false">
      <c r="A16" s="38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18" customFormat="true" ht="13.5" hidden="false" customHeight="true" outlineLevel="0" collapsed="false">
      <c r="A17" s="13" t="n">
        <v>46</v>
      </c>
      <c r="B17" s="50" t="s">
        <v>87</v>
      </c>
      <c r="C17" s="13" t="n">
        <v>60</v>
      </c>
      <c r="D17" s="13" t="n">
        <v>0.07</v>
      </c>
      <c r="E17" s="13" t="n">
        <v>3.1</v>
      </c>
      <c r="F17" s="13" t="n">
        <v>6.7</v>
      </c>
      <c r="G17" s="53" t="n">
        <v>54.06</v>
      </c>
      <c r="H17" s="13" t="n">
        <v>0.024</v>
      </c>
      <c r="I17" s="13" t="n">
        <v>10.08</v>
      </c>
      <c r="J17" s="13" t="n">
        <v>0</v>
      </c>
      <c r="K17" s="13" t="n">
        <v>9.24</v>
      </c>
      <c r="L17" s="13" t="n">
        <v>20.09</v>
      </c>
      <c r="M17" s="13" t="n">
        <v>17.6</v>
      </c>
      <c r="N17" s="13" t="n">
        <v>9.6</v>
      </c>
      <c r="O17" s="13" t="n">
        <v>0.49</v>
      </c>
    </row>
    <row r="18" s="18" customFormat="true" ht="26.25" hidden="false" customHeight="true" outlineLevel="0" collapsed="false">
      <c r="A18" s="13" t="n">
        <v>106</v>
      </c>
      <c r="B18" s="52" t="s">
        <v>88</v>
      </c>
      <c r="C18" s="73" t="n">
        <v>180</v>
      </c>
      <c r="D18" s="53" t="n">
        <v>1.58</v>
      </c>
      <c r="E18" s="82" t="n">
        <v>2</v>
      </c>
      <c r="F18" s="53" t="n">
        <v>11.04</v>
      </c>
      <c r="G18" s="82" t="n">
        <f aca="false">D18*4+E18*9+F18*4</f>
        <v>68.48</v>
      </c>
      <c r="H18" s="53" t="n">
        <v>0.12</v>
      </c>
      <c r="I18" s="53" t="n">
        <v>6.31</v>
      </c>
      <c r="J18" s="82" t="n">
        <v>0.03</v>
      </c>
      <c r="K18" s="53" t="n">
        <v>1.1</v>
      </c>
      <c r="L18" s="82" t="n">
        <v>86.88</v>
      </c>
      <c r="M18" s="53" t="n">
        <v>171.34</v>
      </c>
      <c r="N18" s="53" t="n">
        <v>50.09</v>
      </c>
      <c r="O18" s="53" t="n">
        <v>1.22</v>
      </c>
    </row>
    <row r="19" s="18" customFormat="true" ht="13.5" hidden="false" customHeight="true" outlineLevel="0" collapsed="false">
      <c r="A19" s="13" t="n">
        <v>294</v>
      </c>
      <c r="B19" s="68" t="s">
        <v>89</v>
      </c>
      <c r="C19" s="14" t="s">
        <v>75</v>
      </c>
      <c r="D19" s="82" t="n">
        <v>12</v>
      </c>
      <c r="E19" s="82" t="n">
        <v>8</v>
      </c>
      <c r="F19" s="82" t="n">
        <v>13.31</v>
      </c>
      <c r="G19" s="82" t="n">
        <f aca="false">D19*4+E19*9+F19*4</f>
        <v>173.24</v>
      </c>
      <c r="H19" s="82" t="n">
        <v>0.08</v>
      </c>
      <c r="I19" s="82" t="n">
        <v>0.59</v>
      </c>
      <c r="J19" s="82" t="n">
        <v>0.05</v>
      </c>
      <c r="K19" s="82" t="n">
        <v>0.07</v>
      </c>
      <c r="L19" s="82" t="n">
        <v>35.09</v>
      </c>
      <c r="M19" s="82" t="n">
        <v>127.8</v>
      </c>
      <c r="N19" s="82" t="n">
        <v>21</v>
      </c>
      <c r="O19" s="82" t="n">
        <v>1.47</v>
      </c>
      <c r="P19" s="41"/>
      <c r="AMJ19" s="26"/>
    </row>
    <row r="20" s="18" customFormat="true" ht="13.5" hidden="false" customHeight="true" outlineLevel="0" collapsed="false">
      <c r="A20" s="13" t="n">
        <v>324</v>
      </c>
      <c r="B20" s="68" t="s">
        <v>90</v>
      </c>
      <c r="C20" s="14" t="s">
        <v>91</v>
      </c>
      <c r="D20" s="13" t="n">
        <v>2.1</v>
      </c>
      <c r="E20" s="13" t="n">
        <v>1.7</v>
      </c>
      <c r="F20" s="13" t="n">
        <v>14</v>
      </c>
      <c r="G20" s="82" t="n">
        <f aca="false">D20*4+E20*9+F20*4</f>
        <v>79.7</v>
      </c>
      <c r="H20" s="13" t="n">
        <v>0.023</v>
      </c>
      <c r="I20" s="13" t="n">
        <v>1.48</v>
      </c>
      <c r="J20" s="13" t="n">
        <v>0.01</v>
      </c>
      <c r="K20" s="13" t="n">
        <v>0.2</v>
      </c>
      <c r="L20" s="13" t="n">
        <v>49.71</v>
      </c>
      <c r="M20" s="13" t="n">
        <v>55.04</v>
      </c>
      <c r="N20" s="13" t="n">
        <v>27.16</v>
      </c>
      <c r="O20" s="13" t="n">
        <v>1.71</v>
      </c>
      <c r="P20" s="41"/>
      <c r="AMJ20" s="26"/>
    </row>
    <row r="21" s="18" customFormat="true" ht="20.1" hidden="false" customHeight="true" outlineLevel="0" collapsed="false">
      <c r="A21" s="13" t="s">
        <v>70</v>
      </c>
      <c r="B21" s="29" t="s">
        <v>92</v>
      </c>
      <c r="C21" s="13" t="n">
        <v>180</v>
      </c>
      <c r="D21" s="13" t="n">
        <v>0.14</v>
      </c>
      <c r="E21" s="13" t="n">
        <v>0.14</v>
      </c>
      <c r="F21" s="13" t="n">
        <v>25.09</v>
      </c>
      <c r="G21" s="70" t="n">
        <f aca="false">D21*4+E21*9+F21*4</f>
        <v>102.18</v>
      </c>
      <c r="H21" s="51" t="n">
        <v>0.02</v>
      </c>
      <c r="I21" s="51" t="n">
        <v>4.86</v>
      </c>
      <c r="J21" s="51" t="n">
        <v>0</v>
      </c>
      <c r="K21" s="51" t="n">
        <v>0</v>
      </c>
      <c r="L21" s="51" t="n">
        <v>10.8</v>
      </c>
      <c r="M21" s="51" t="n">
        <v>3.6</v>
      </c>
      <c r="N21" s="51" t="n">
        <v>3.6</v>
      </c>
      <c r="O21" s="51" t="n">
        <v>0.72</v>
      </c>
      <c r="P21" s="41"/>
      <c r="Q21" s="41"/>
      <c r="AMJ21" s="26"/>
    </row>
    <row r="22" s="30" customFormat="true" ht="18.2" hidden="false" customHeight="true" outlineLevel="0" collapsed="false">
      <c r="A22" s="13" t="s">
        <v>30</v>
      </c>
      <c r="B22" s="29" t="s">
        <v>31</v>
      </c>
      <c r="C22" s="13" t="n">
        <v>25</v>
      </c>
      <c r="D22" s="13" t="n">
        <v>1.85</v>
      </c>
      <c r="E22" s="13" t="n">
        <v>0.2</v>
      </c>
      <c r="F22" s="13" t="n">
        <v>12</v>
      </c>
      <c r="G22" s="21" t="n">
        <v>53.5</v>
      </c>
      <c r="H22" s="28" t="n">
        <v>0.05</v>
      </c>
      <c r="I22" s="28" t="n">
        <f aca="false">-J22</f>
        <v>-0</v>
      </c>
      <c r="J22" s="28" t="n">
        <v>0</v>
      </c>
      <c r="K22" s="28" t="n">
        <v>0.65</v>
      </c>
      <c r="L22" s="28" t="n">
        <v>11.5</v>
      </c>
      <c r="M22" s="28" t="n">
        <v>43.5</v>
      </c>
      <c r="N22" s="28" t="n">
        <v>16.5</v>
      </c>
      <c r="O22" s="28" t="n">
        <v>0.55</v>
      </c>
      <c r="AMJ22" s="31"/>
    </row>
    <row r="23" s="49" customFormat="true" ht="20.1" hidden="false" customHeight="true" outlineLevel="0" collapsed="false">
      <c r="A23" s="22" t="s">
        <v>30</v>
      </c>
      <c r="B23" s="56" t="s">
        <v>46</v>
      </c>
      <c r="C23" s="22" t="n">
        <v>35</v>
      </c>
      <c r="D23" s="21" t="n">
        <v>1.96</v>
      </c>
      <c r="E23" s="21" t="n">
        <v>0.39</v>
      </c>
      <c r="F23" s="21" t="n">
        <v>17.29</v>
      </c>
      <c r="G23" s="21" t="n">
        <v>80.46</v>
      </c>
      <c r="H23" s="21" t="n">
        <v>0.035</v>
      </c>
      <c r="I23" s="21" t="n">
        <v>0</v>
      </c>
      <c r="J23" s="21" t="n">
        <v>0</v>
      </c>
      <c r="K23" s="21" t="n">
        <v>0.31</v>
      </c>
      <c r="L23" s="21" t="n">
        <v>8.05</v>
      </c>
      <c r="M23" s="21" t="n">
        <v>37.1</v>
      </c>
      <c r="N23" s="21" t="n">
        <v>8.75</v>
      </c>
      <c r="O23" s="21" t="n">
        <v>1.08</v>
      </c>
      <c r="P23" s="48"/>
      <c r="AMJ23" s="26"/>
    </row>
    <row r="24" s="36" customFormat="true" ht="18" hidden="false" customHeight="true" outlineLevel="0" collapsed="false">
      <c r="A24" s="32"/>
      <c r="B24" s="33" t="s">
        <v>47</v>
      </c>
      <c r="C24" s="34" t="n">
        <f aca="false">C23+C22+C21+C20+C19+C18+C17</f>
        <v>690</v>
      </c>
      <c r="D24" s="35" t="n">
        <f aca="false">D23+D22+D21+D20+D19+D18+D17</f>
        <v>19.7</v>
      </c>
      <c r="E24" s="35" t="n">
        <f aca="false">E23+E22+E21+E20+E19+E18+E17</f>
        <v>15.53</v>
      </c>
      <c r="F24" s="35" t="n">
        <f aca="false">F23+F22+F21+F20+F19+F18+F17</f>
        <v>99.43</v>
      </c>
      <c r="G24" s="35" t="n">
        <f aca="false">G23+G22+G21+G20+G19+G18+G17</f>
        <v>611.62</v>
      </c>
      <c r="H24" s="35" t="n">
        <f aca="false">H23+H22+H21+H20+H19+H18+H17</f>
        <v>0.352</v>
      </c>
      <c r="I24" s="35" t="n">
        <f aca="false">I23+I22+I21+I20+I19+I18+I17</f>
        <v>23.32</v>
      </c>
      <c r="J24" s="35" t="n">
        <f aca="false">J23+J22+J21+J20+J19+J18+J17</f>
        <v>0.09</v>
      </c>
      <c r="K24" s="35" t="n">
        <f aca="false">K23+K22+K21+K20+K19+K18+K17</f>
        <v>11.57</v>
      </c>
      <c r="L24" s="35" t="n">
        <f aca="false">L23+L22+L21+L20+L19+L18+L17</f>
        <v>222.12</v>
      </c>
      <c r="M24" s="35" t="n">
        <f aca="false">M23+M22+M21+M20+M19+M18+M17</f>
        <v>455.98</v>
      </c>
      <c r="N24" s="35" t="n">
        <f aca="false">N23+N22+N21+N20+N19+N18+N17</f>
        <v>136.7</v>
      </c>
      <c r="O24" s="35" t="n">
        <f aca="false">O23+O22+O21+O20+O19+O18+O17</f>
        <v>7.24</v>
      </c>
    </row>
    <row r="25" s="18" customFormat="true" ht="13.5" hidden="false" customHeight="true" outlineLevel="0" collapsed="false">
      <c r="A25" s="38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18" customFormat="true" ht="17.25" hidden="false" customHeight="true" outlineLevel="0" collapsed="false">
      <c r="A26" s="13" t="n">
        <v>21</v>
      </c>
      <c r="B26" s="44" t="s">
        <v>93</v>
      </c>
      <c r="C26" s="45" t="n">
        <v>60</v>
      </c>
      <c r="D26" s="21" t="n">
        <v>0.5</v>
      </c>
      <c r="E26" s="21" t="n">
        <v>3.03</v>
      </c>
      <c r="F26" s="21" t="n">
        <v>1.54</v>
      </c>
      <c r="G26" s="21" t="n">
        <v>35.46</v>
      </c>
      <c r="H26" s="21" t="n">
        <v>0.007</v>
      </c>
      <c r="I26" s="21" t="n">
        <v>1.75</v>
      </c>
      <c r="J26" s="21" t="n">
        <v>0</v>
      </c>
      <c r="K26" s="21" t="n">
        <v>0.04</v>
      </c>
      <c r="L26" s="21" t="n">
        <v>11.5</v>
      </c>
      <c r="M26" s="21" t="n">
        <v>12</v>
      </c>
      <c r="N26" s="21" t="n">
        <v>7</v>
      </c>
      <c r="O26" s="21" t="n">
        <v>0.3</v>
      </c>
      <c r="AMJ26" s="26"/>
    </row>
    <row r="27" s="18" customFormat="true" ht="13.5" hidden="false" customHeight="true" outlineLevel="0" collapsed="false">
      <c r="A27" s="13" t="n">
        <v>259</v>
      </c>
      <c r="B27" s="29" t="s">
        <v>94</v>
      </c>
      <c r="C27" s="73" t="n">
        <v>160</v>
      </c>
      <c r="D27" s="53" t="n">
        <v>13</v>
      </c>
      <c r="E27" s="53" t="n">
        <v>16.54</v>
      </c>
      <c r="F27" s="53" t="n">
        <v>15.2</v>
      </c>
      <c r="G27" s="21" t="n">
        <f aca="false">D27*4+E27*9+F27*4</f>
        <v>261.66</v>
      </c>
      <c r="H27" s="53" t="n">
        <v>0.11</v>
      </c>
      <c r="I27" s="53" t="n">
        <v>6.2</v>
      </c>
      <c r="J27" s="53" t="n">
        <v>0</v>
      </c>
      <c r="K27" s="53" t="n">
        <v>2.83</v>
      </c>
      <c r="L27" s="53" t="n">
        <v>27.88</v>
      </c>
      <c r="M27" s="53" t="n">
        <v>188.11</v>
      </c>
      <c r="N27" s="53" t="n">
        <v>38.84</v>
      </c>
      <c r="O27" s="53" t="n">
        <v>3.53</v>
      </c>
    </row>
    <row r="28" s="18" customFormat="true" ht="15.65" hidden="false" customHeight="true" outlineLevel="0" collapsed="false">
      <c r="A28" s="22" t="s">
        <v>95</v>
      </c>
      <c r="B28" s="23" t="s">
        <v>96</v>
      </c>
      <c r="C28" s="22" t="n">
        <v>180</v>
      </c>
      <c r="D28" s="21" t="n">
        <v>0.24</v>
      </c>
      <c r="E28" s="21" t="n">
        <v>0.11</v>
      </c>
      <c r="F28" s="21" t="n">
        <v>34.8</v>
      </c>
      <c r="G28" s="21" t="n">
        <f aca="false">D28*4+E28*9+F28*4</f>
        <v>141.15</v>
      </c>
      <c r="H28" s="21" t="n">
        <v>0.014</v>
      </c>
      <c r="I28" s="21" t="n">
        <v>2.16</v>
      </c>
      <c r="J28" s="21" t="n">
        <v>0</v>
      </c>
      <c r="K28" s="21" t="n">
        <v>0</v>
      </c>
      <c r="L28" s="21" t="n">
        <v>20.22</v>
      </c>
      <c r="M28" s="21" t="n">
        <v>16.66</v>
      </c>
      <c r="N28" s="21" t="n">
        <v>6.54</v>
      </c>
      <c r="O28" s="21" t="n">
        <v>0.17</v>
      </c>
    </row>
    <row r="29" s="30" customFormat="true" ht="18.2" hidden="false" customHeight="true" outlineLevel="0" collapsed="false">
      <c r="A29" s="13" t="s">
        <v>30</v>
      </c>
      <c r="B29" s="29" t="s">
        <v>31</v>
      </c>
      <c r="C29" s="13" t="n">
        <v>25</v>
      </c>
      <c r="D29" s="13" t="n">
        <v>1.85</v>
      </c>
      <c r="E29" s="13" t="n">
        <v>0.2</v>
      </c>
      <c r="F29" s="13" t="n">
        <v>12</v>
      </c>
      <c r="G29" s="21" t="n">
        <v>53.5</v>
      </c>
      <c r="H29" s="28" t="n">
        <v>0.05</v>
      </c>
      <c r="I29" s="28" t="n">
        <f aca="false">-J29</f>
        <v>-0</v>
      </c>
      <c r="J29" s="28" t="n">
        <v>0</v>
      </c>
      <c r="K29" s="28" t="n">
        <v>0.65</v>
      </c>
      <c r="L29" s="28" t="n">
        <v>11.5</v>
      </c>
      <c r="M29" s="28" t="n">
        <v>43.5</v>
      </c>
      <c r="N29" s="28" t="n">
        <v>16.5</v>
      </c>
      <c r="O29" s="28" t="n">
        <v>0.55</v>
      </c>
      <c r="AMJ29" s="31"/>
    </row>
    <row r="30" s="11" customFormat="true" ht="18" hidden="false" customHeight="true" outlineLevel="0" collapsed="false">
      <c r="A30" s="13" t="s">
        <v>30</v>
      </c>
      <c r="B30" s="27" t="s">
        <v>46</v>
      </c>
      <c r="C30" s="15" t="n">
        <v>25</v>
      </c>
      <c r="D30" s="16" t="n">
        <v>1.4</v>
      </c>
      <c r="E30" s="16" t="n">
        <v>0.27</v>
      </c>
      <c r="F30" s="16" t="n">
        <v>12.35</v>
      </c>
      <c r="G30" s="13" t="n">
        <v>57.47</v>
      </c>
      <c r="H30" s="16" t="n">
        <v>0.025</v>
      </c>
      <c r="I30" s="16" t="n">
        <v>0</v>
      </c>
      <c r="J30" s="16" t="n">
        <v>0</v>
      </c>
      <c r="K30" s="16" t="n">
        <v>0.225</v>
      </c>
      <c r="L30" s="16" t="n">
        <v>5.75</v>
      </c>
      <c r="M30" s="16" t="n">
        <v>26.5</v>
      </c>
      <c r="N30" s="16" t="n">
        <v>6.25</v>
      </c>
      <c r="O30" s="16" t="n">
        <v>0.775</v>
      </c>
      <c r="P30" s="25"/>
      <c r="AMJ30" s="26"/>
    </row>
    <row r="31" s="18" customFormat="true" ht="13.5" hidden="false" customHeight="true" outlineLevel="0" collapsed="false">
      <c r="A31" s="13"/>
      <c r="B31" s="33" t="s">
        <v>51</v>
      </c>
      <c r="C31" s="34" t="n">
        <f aca="false">C30+C29+C28+C27+C26</f>
        <v>450</v>
      </c>
      <c r="D31" s="35" t="n">
        <f aca="false">D30+D29+D28+D27+D26</f>
        <v>16.99</v>
      </c>
      <c r="E31" s="35" t="n">
        <f aca="false">E30+E29+E28+E27+E26</f>
        <v>20.15</v>
      </c>
      <c r="F31" s="35" t="n">
        <f aca="false">F30+F29+F28+F27+F26</f>
        <v>75.89</v>
      </c>
      <c r="G31" s="35" t="n">
        <f aca="false">G30+G29+G28+G27+G26</f>
        <v>549.24</v>
      </c>
      <c r="H31" s="35" t="n">
        <f aca="false">H30+H29+H28+H27+H26</f>
        <v>0.206</v>
      </c>
      <c r="I31" s="35" t="n">
        <f aca="false">I30+I29+I28+I27+I26</f>
        <v>10.11</v>
      </c>
      <c r="J31" s="35" t="n">
        <f aca="false">J30+J29+J28+J27+J26</f>
        <v>0</v>
      </c>
      <c r="K31" s="35" t="n">
        <f aca="false">K30+K29+K28+K27+K26</f>
        <v>3.745</v>
      </c>
      <c r="L31" s="35" t="n">
        <f aca="false">L30+L29+L28+L27+L26</f>
        <v>76.85</v>
      </c>
      <c r="M31" s="35" t="n">
        <f aca="false">M30+M29+M28+M27+M26</f>
        <v>286.77</v>
      </c>
      <c r="N31" s="35" t="n">
        <f aca="false">N30+N29+N28+N27+N26</f>
        <v>75.13</v>
      </c>
      <c r="O31" s="35" t="n">
        <f aca="false">O30+O29+O28+O27+O26</f>
        <v>5.325</v>
      </c>
    </row>
    <row r="32" s="36" customFormat="true" ht="18" hidden="false" customHeight="true" outlineLevel="0" collapsed="false">
      <c r="A32" s="61"/>
      <c r="B32" s="33" t="s">
        <v>52</v>
      </c>
      <c r="C32" s="62"/>
      <c r="D32" s="63" t="n">
        <f aca="false">D12+D15+D24+D31</f>
        <v>58.34</v>
      </c>
      <c r="E32" s="63" t="n">
        <f aca="false">E12+E15+E24+E31</f>
        <v>53.46</v>
      </c>
      <c r="F32" s="63" t="n">
        <f aca="false">F12+F15+F24+F31</f>
        <v>242.76</v>
      </c>
      <c r="G32" s="63" t="n">
        <f aca="false">G12+G15+G24+G31</f>
        <v>1673.56</v>
      </c>
      <c r="H32" s="63" t="n">
        <f aca="false">H12+H15+H24+H31</f>
        <v>0.788</v>
      </c>
      <c r="I32" s="63" t="n">
        <f aca="false">I12+I15+I24+I31</f>
        <v>37.42</v>
      </c>
      <c r="J32" s="63" t="n">
        <f aca="false">J12+J15+J24+J31</f>
        <v>0.212</v>
      </c>
      <c r="K32" s="63" t="n">
        <f aca="false">K12+K15+K24+K31</f>
        <v>18.475</v>
      </c>
      <c r="L32" s="63" t="n">
        <f aca="false">L12+L15+L24+L31</f>
        <v>778.35</v>
      </c>
      <c r="M32" s="63" t="n">
        <f aca="false">M12+M15+M24+M31</f>
        <v>1239.46</v>
      </c>
      <c r="N32" s="63" t="n">
        <f aca="false">N12+N15+N24+N31</f>
        <v>305.28</v>
      </c>
      <c r="O32" s="63" t="n">
        <f aca="false">O12+O15+O24+O31</f>
        <v>14.935</v>
      </c>
    </row>
    <row r="33" s="18" customFormat="true" ht="18" hidden="false" customHeight="true" outlineLevel="0" collapsed="false">
      <c r="A33" s="84"/>
      <c r="B33" s="84"/>
      <c r="C33" s="84"/>
      <c r="D33" s="84"/>
      <c r="E33" s="84"/>
      <c r="F33" s="84"/>
      <c r="G33" s="84"/>
      <c r="H33" s="55"/>
    </row>
    <row r="34" s="85" customFormat="true" ht="18" hidden="false" customHeight="true" outlineLevel="0" collapsed="false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3:O13"/>
    <mergeCell ref="A16:O16"/>
    <mergeCell ref="A25:O25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36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97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5" hidden="false" customHeight="true" outlineLevel="0" collapsed="false">
      <c r="A8" s="86" t="s">
        <v>98</v>
      </c>
      <c r="B8" s="87" t="s">
        <v>99</v>
      </c>
      <c r="C8" s="86" t="n">
        <v>50</v>
      </c>
      <c r="D8" s="88" t="n">
        <v>0.6</v>
      </c>
      <c r="E8" s="88" t="n">
        <v>3.5</v>
      </c>
      <c r="F8" s="88" t="n">
        <v>3.7</v>
      </c>
      <c r="G8" s="89" t="n">
        <v>48.5</v>
      </c>
      <c r="H8" s="16" t="n">
        <v>0.007</v>
      </c>
      <c r="I8" s="16" t="n">
        <v>3.5</v>
      </c>
      <c r="J8" s="16" t="n">
        <v>0</v>
      </c>
      <c r="K8" s="16" t="n">
        <v>1.55</v>
      </c>
      <c r="L8" s="16" t="n">
        <v>20.5</v>
      </c>
      <c r="M8" s="90" t="n">
        <v>18.5</v>
      </c>
      <c r="N8" s="90" t="n">
        <v>7.5</v>
      </c>
      <c r="O8" s="90" t="n">
        <v>0.35</v>
      </c>
      <c r="P8" s="41"/>
      <c r="AMJ8" s="26"/>
    </row>
    <row r="9" s="18" customFormat="true" ht="17.25" hidden="false" customHeight="true" outlineLevel="0" collapsed="false">
      <c r="A9" s="13" t="s">
        <v>100</v>
      </c>
      <c r="B9" s="68" t="s">
        <v>101</v>
      </c>
      <c r="C9" s="73" t="n">
        <v>150</v>
      </c>
      <c r="D9" s="53" t="n">
        <v>12</v>
      </c>
      <c r="E9" s="53" t="n">
        <v>17.4</v>
      </c>
      <c r="F9" s="53" t="n">
        <v>2.6</v>
      </c>
      <c r="G9" s="53" t="n">
        <f aca="false">D9*4+E9*9+F9*4</f>
        <v>215</v>
      </c>
      <c r="H9" s="53" t="n">
        <v>0.1</v>
      </c>
      <c r="I9" s="53" t="n">
        <v>0.26</v>
      </c>
      <c r="J9" s="53" t="n">
        <v>0.32</v>
      </c>
      <c r="K9" s="53" t="n">
        <v>0.75</v>
      </c>
      <c r="L9" s="53" t="n">
        <v>103.09</v>
      </c>
      <c r="M9" s="53" t="n">
        <v>225.77</v>
      </c>
      <c r="N9" s="53" t="n">
        <v>16.14</v>
      </c>
      <c r="O9" s="53" t="n">
        <v>2.64</v>
      </c>
    </row>
    <row r="10" s="18" customFormat="true" ht="17.9" hidden="false" customHeight="true" outlineLevel="0" collapsed="false">
      <c r="A10" s="13" t="s">
        <v>102</v>
      </c>
      <c r="B10" s="52" t="s">
        <v>103</v>
      </c>
      <c r="C10" s="73" t="n">
        <v>180</v>
      </c>
      <c r="D10" s="53" t="n">
        <v>1.3</v>
      </c>
      <c r="E10" s="53" t="n">
        <v>1.21</v>
      </c>
      <c r="F10" s="53" t="n">
        <v>8.33</v>
      </c>
      <c r="G10" s="53" t="n">
        <f aca="false">D10*4+E10*9+F10*4</f>
        <v>49.41</v>
      </c>
      <c r="H10" s="53" t="n">
        <v>0.04</v>
      </c>
      <c r="I10" s="53" t="n">
        <v>1.19</v>
      </c>
      <c r="J10" s="83" t="n">
        <v>0.008</v>
      </c>
      <c r="K10" s="53" t="n">
        <v>0</v>
      </c>
      <c r="L10" s="53" t="n">
        <v>113.94</v>
      </c>
      <c r="M10" s="53" t="n">
        <v>83.52</v>
      </c>
      <c r="N10" s="53" t="n">
        <v>13.86</v>
      </c>
      <c r="O10" s="53" t="n">
        <v>0.37</v>
      </c>
    </row>
    <row r="11" s="30" customFormat="true" ht="18.2" hidden="false" customHeight="true" outlineLevel="0" collapsed="false">
      <c r="A11" s="13" t="s">
        <v>30</v>
      </c>
      <c r="B11" s="29" t="s">
        <v>31</v>
      </c>
      <c r="C11" s="13" t="n">
        <v>20</v>
      </c>
      <c r="D11" s="13" t="n">
        <v>1.48</v>
      </c>
      <c r="E11" s="13" t="n">
        <v>0.16</v>
      </c>
      <c r="F11" s="13" t="n">
        <v>9.6</v>
      </c>
      <c r="G11" s="21" t="n">
        <v>45.76</v>
      </c>
      <c r="H11" s="28" t="n">
        <v>0.02</v>
      </c>
      <c r="I11" s="28" t="n">
        <f aca="false">-J11</f>
        <v>-0</v>
      </c>
      <c r="J11" s="28" t="n">
        <v>0</v>
      </c>
      <c r="K11" s="28" t="n">
        <v>0.26</v>
      </c>
      <c r="L11" s="28" t="n">
        <v>4.6</v>
      </c>
      <c r="M11" s="28" t="n">
        <v>17.4</v>
      </c>
      <c r="N11" s="28" t="n">
        <v>6.6</v>
      </c>
      <c r="O11" s="28" t="n">
        <v>0.22</v>
      </c>
      <c r="AMJ11" s="31"/>
    </row>
    <row r="12" s="36" customFormat="true" ht="18" hidden="false" customHeight="true" outlineLevel="0" collapsed="false">
      <c r="A12" s="32"/>
      <c r="B12" s="33" t="s">
        <v>32</v>
      </c>
      <c r="C12" s="34" t="n">
        <f aca="false">C11+C10+C9+C8</f>
        <v>400</v>
      </c>
      <c r="D12" s="35" t="n">
        <f aca="false">D11+D10+D9+D8</f>
        <v>15.38</v>
      </c>
      <c r="E12" s="35" t="n">
        <f aca="false">E11+E10+E9+E8</f>
        <v>22.27</v>
      </c>
      <c r="F12" s="35" t="n">
        <f aca="false">F11+F10+F9+F8</f>
        <v>24.23</v>
      </c>
      <c r="G12" s="35" t="n">
        <f aca="false">G11+G10+G9+G8</f>
        <v>358.67</v>
      </c>
      <c r="H12" s="35" t="n">
        <f aca="false">H11+H10+H9+H8</f>
        <v>0.167</v>
      </c>
      <c r="I12" s="35" t="n">
        <f aca="false">I11+I10+I9+I8</f>
        <v>4.95</v>
      </c>
      <c r="J12" s="35" t="n">
        <f aca="false">J11+J10+J9+J8</f>
        <v>0.328</v>
      </c>
      <c r="K12" s="35" t="n">
        <f aca="false">K11+K10+K9+K8</f>
        <v>2.56</v>
      </c>
      <c r="L12" s="35" t="n">
        <f aca="false">L11+L10+L9+L8</f>
        <v>242.13</v>
      </c>
      <c r="M12" s="35" t="n">
        <f aca="false">M11+M10+M9+M8</f>
        <v>345.19</v>
      </c>
      <c r="N12" s="35" t="n">
        <f aca="false">N11+N10+N9+N8</f>
        <v>44.1</v>
      </c>
      <c r="O12" s="35" t="n">
        <f aca="false">O11+O10+O9+O8</f>
        <v>3.58</v>
      </c>
    </row>
    <row r="13" s="18" customFormat="true" ht="13.5" hidden="false" customHeight="true" outlineLevel="0" collapsed="false">
      <c r="A13" s="38" t="s">
        <v>33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="18" customFormat="true" ht="13.5" hidden="false" customHeight="true" outlineLevel="0" collapsed="false">
      <c r="A14" s="51" t="s">
        <v>64</v>
      </c>
      <c r="B14" s="71" t="s">
        <v>104</v>
      </c>
      <c r="C14" s="73" t="n">
        <v>120</v>
      </c>
      <c r="D14" s="13" t="n">
        <v>1.8</v>
      </c>
      <c r="E14" s="13" t="n">
        <v>0.6</v>
      </c>
      <c r="F14" s="13" t="n">
        <v>25.2</v>
      </c>
      <c r="G14" s="47" t="n">
        <v>115.2</v>
      </c>
      <c r="H14" s="13" t="n">
        <v>0.05</v>
      </c>
      <c r="I14" s="13" t="n">
        <v>12</v>
      </c>
      <c r="J14" s="13" t="n">
        <v>0</v>
      </c>
      <c r="K14" s="13" t="n">
        <v>0.05</v>
      </c>
      <c r="L14" s="13" t="n">
        <v>9.6</v>
      </c>
      <c r="M14" s="13" t="n">
        <v>33.6</v>
      </c>
      <c r="N14" s="13" t="n">
        <v>50.4</v>
      </c>
      <c r="O14" s="13" t="n">
        <v>0.72</v>
      </c>
    </row>
    <row r="15" s="18" customFormat="true" ht="13.5" hidden="false" customHeight="true" outlineLevel="0" collapsed="false">
      <c r="A15" s="13"/>
      <c r="B15" s="33" t="s">
        <v>36</v>
      </c>
      <c r="C15" s="34" t="n">
        <f aca="false">SUM(C14:C14)</f>
        <v>120</v>
      </c>
      <c r="D15" s="42" t="n">
        <f aca="false">SUM(D14:D14)</f>
        <v>1.8</v>
      </c>
      <c r="E15" s="42" t="n">
        <f aca="false">SUM(E14:E14)</f>
        <v>0.6</v>
      </c>
      <c r="F15" s="42" t="n">
        <f aca="false">SUM(F14:F14)</f>
        <v>25.2</v>
      </c>
      <c r="G15" s="42" t="n">
        <f aca="false">SUM(G14:G14)</f>
        <v>115.2</v>
      </c>
      <c r="H15" s="42" t="n">
        <f aca="false">SUM(H14:H14)</f>
        <v>0.05</v>
      </c>
      <c r="I15" s="42" t="n">
        <f aca="false">SUM(I14:I14)</f>
        <v>12</v>
      </c>
      <c r="J15" s="42" t="n">
        <f aca="false">SUM(J14:J14)</f>
        <v>0</v>
      </c>
      <c r="K15" s="42" t="n">
        <f aca="false">SUM(K14:K14)</f>
        <v>0.05</v>
      </c>
      <c r="L15" s="42" t="n">
        <f aca="false">SUM(L14:L14)</f>
        <v>9.6</v>
      </c>
      <c r="M15" s="42" t="n">
        <f aca="false">SUM(M14:M14)</f>
        <v>33.6</v>
      </c>
      <c r="N15" s="42" t="n">
        <f aca="false">SUM(N14:N14)</f>
        <v>50.4</v>
      </c>
      <c r="O15" s="42" t="n">
        <f aca="false">SUM(O14:O14)</f>
        <v>0.72</v>
      </c>
    </row>
    <row r="16" s="18" customFormat="true" ht="13.5" hidden="false" customHeight="true" outlineLevel="0" collapsed="false">
      <c r="A16" s="38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11" customFormat="true" ht="24.6" hidden="false" customHeight="true" outlineLevel="0" collapsed="false">
      <c r="A17" s="13" t="s">
        <v>64</v>
      </c>
      <c r="B17" s="27" t="s">
        <v>105</v>
      </c>
      <c r="C17" s="15" t="s">
        <v>56</v>
      </c>
      <c r="D17" s="16" t="n">
        <v>1.28</v>
      </c>
      <c r="E17" s="16" t="n">
        <v>0.08</v>
      </c>
      <c r="F17" s="16" t="n">
        <v>3.25</v>
      </c>
      <c r="G17" s="91" t="n">
        <f aca="false">D17*4+E17*9+F17*4</f>
        <v>18.84</v>
      </c>
      <c r="H17" s="16" t="n">
        <v>0.05</v>
      </c>
      <c r="I17" s="16" t="n">
        <v>1.67</v>
      </c>
      <c r="J17" s="16" t="n">
        <v>0</v>
      </c>
      <c r="K17" s="16" t="n">
        <v>0.08</v>
      </c>
      <c r="L17" s="16" t="n">
        <v>8.33</v>
      </c>
      <c r="M17" s="16" t="n">
        <v>25.83</v>
      </c>
      <c r="N17" s="16" t="n">
        <v>8.33</v>
      </c>
      <c r="O17" s="16" t="n">
        <v>0.33</v>
      </c>
      <c r="P17" s="25"/>
      <c r="AMJ17" s="26"/>
    </row>
    <row r="18" s="18" customFormat="true" ht="18" hidden="false" customHeight="true" outlineLevel="0" collapsed="false">
      <c r="A18" s="13" t="n">
        <v>82</v>
      </c>
      <c r="B18" s="52" t="s">
        <v>106</v>
      </c>
      <c r="C18" s="13" t="n">
        <v>180</v>
      </c>
      <c r="D18" s="13" t="n">
        <v>1.3</v>
      </c>
      <c r="E18" s="13" t="n">
        <v>4.6</v>
      </c>
      <c r="F18" s="13" t="n">
        <v>7.9</v>
      </c>
      <c r="G18" s="53" t="n">
        <f aca="false">D18*4+E18*9+F18*4</f>
        <v>78.2</v>
      </c>
      <c r="H18" s="13" t="n">
        <v>0.04</v>
      </c>
      <c r="I18" s="13" t="n">
        <v>7.69</v>
      </c>
      <c r="J18" s="13" t="n">
        <v>0</v>
      </c>
      <c r="K18" s="13" t="n">
        <v>1.73</v>
      </c>
      <c r="L18" s="13" t="n">
        <v>35.81</v>
      </c>
      <c r="M18" s="13" t="n">
        <v>39.31</v>
      </c>
      <c r="N18" s="13" t="n">
        <v>18.82</v>
      </c>
      <c r="O18" s="13" t="n">
        <v>0.9</v>
      </c>
      <c r="P18" s="41"/>
      <c r="AMJ18" s="26"/>
    </row>
    <row r="19" s="18" customFormat="true" ht="18" hidden="false" customHeight="true" outlineLevel="0" collapsed="false">
      <c r="A19" s="13" t="n">
        <v>268</v>
      </c>
      <c r="B19" s="52" t="s">
        <v>107</v>
      </c>
      <c r="C19" s="13" t="n">
        <v>70</v>
      </c>
      <c r="D19" s="13" t="n">
        <v>9.8</v>
      </c>
      <c r="E19" s="13" t="n">
        <v>8.26</v>
      </c>
      <c r="F19" s="13" t="n">
        <v>11.24</v>
      </c>
      <c r="G19" s="13" t="n">
        <f aca="false">D19*4+E19*9+F19*4</f>
        <v>158.5</v>
      </c>
      <c r="H19" s="53" t="n">
        <v>0.04</v>
      </c>
      <c r="I19" s="53" t="n">
        <v>0</v>
      </c>
      <c r="J19" s="53" t="n">
        <v>0.022</v>
      </c>
      <c r="K19" s="53" t="n">
        <v>0.04</v>
      </c>
      <c r="L19" s="53" t="n">
        <v>8.08</v>
      </c>
      <c r="M19" s="53" t="n">
        <v>108.02</v>
      </c>
      <c r="N19" s="53" t="n">
        <v>19.47</v>
      </c>
      <c r="O19" s="53" t="n">
        <v>1.71</v>
      </c>
      <c r="P19" s="41"/>
      <c r="AMJ19" s="26"/>
    </row>
    <row r="20" s="18" customFormat="true" ht="13.5" hidden="false" customHeight="true" outlineLevel="0" collapsed="false">
      <c r="A20" s="13" t="n">
        <v>303</v>
      </c>
      <c r="B20" s="68" t="s">
        <v>108</v>
      </c>
      <c r="C20" s="14" t="s">
        <v>109</v>
      </c>
      <c r="D20" s="13" t="n">
        <v>4.5</v>
      </c>
      <c r="E20" s="13" t="n">
        <v>4.71</v>
      </c>
      <c r="F20" s="13" t="n">
        <v>20.3</v>
      </c>
      <c r="G20" s="13" t="n">
        <f aca="false">D20*4+E20*9+F20*4</f>
        <v>141.59</v>
      </c>
      <c r="H20" s="13" t="n">
        <v>0.1</v>
      </c>
      <c r="I20" s="13" t="n">
        <v>0</v>
      </c>
      <c r="J20" s="13" t="n">
        <v>0.01</v>
      </c>
      <c r="K20" s="13" t="n">
        <v>0.36</v>
      </c>
      <c r="L20" s="13" t="n">
        <v>9.2</v>
      </c>
      <c r="M20" s="13" t="n">
        <v>111.09</v>
      </c>
      <c r="N20" s="13" t="n">
        <v>73.5</v>
      </c>
      <c r="O20" s="13" t="n">
        <v>2.48</v>
      </c>
      <c r="P20" s="41"/>
      <c r="AMJ20" s="26"/>
    </row>
    <row r="21" s="55" customFormat="true" ht="16.5" hidden="false" customHeight="true" outlineLevel="0" collapsed="false">
      <c r="A21" s="13" t="s">
        <v>44</v>
      </c>
      <c r="B21" s="52" t="s">
        <v>45</v>
      </c>
      <c r="C21" s="13" t="n">
        <v>180</v>
      </c>
      <c r="D21" s="13" t="n">
        <v>0.36</v>
      </c>
      <c r="E21" s="13" t="n">
        <v>0.08</v>
      </c>
      <c r="F21" s="13" t="n">
        <v>28.81</v>
      </c>
      <c r="G21" s="53" t="n">
        <f aca="false">D21*4+E21*9+F21*4</f>
        <v>117.4</v>
      </c>
      <c r="H21" s="13" t="n">
        <v>0</v>
      </c>
      <c r="I21" s="13" t="n">
        <v>0.36</v>
      </c>
      <c r="J21" s="13" t="n">
        <v>0</v>
      </c>
      <c r="K21" s="13" t="n">
        <v>0.18</v>
      </c>
      <c r="L21" s="13" t="n">
        <v>28.63</v>
      </c>
      <c r="M21" s="13" t="n">
        <v>13.86</v>
      </c>
      <c r="N21" s="13" t="n">
        <v>5.4</v>
      </c>
      <c r="O21" s="13" t="n">
        <v>1.13</v>
      </c>
      <c r="P21" s="54"/>
      <c r="AMJ21" s="26"/>
    </row>
    <row r="22" s="30" customFormat="true" ht="18.2" hidden="false" customHeight="true" outlineLevel="0" collapsed="false">
      <c r="A22" s="13" t="s">
        <v>30</v>
      </c>
      <c r="B22" s="29" t="s">
        <v>31</v>
      </c>
      <c r="C22" s="13" t="n">
        <v>25</v>
      </c>
      <c r="D22" s="13" t="n">
        <v>1.85</v>
      </c>
      <c r="E22" s="13" t="n">
        <v>0.2</v>
      </c>
      <c r="F22" s="13" t="n">
        <v>12</v>
      </c>
      <c r="G22" s="21" t="n">
        <v>53.5</v>
      </c>
      <c r="H22" s="28" t="n">
        <v>0.05</v>
      </c>
      <c r="I22" s="28" t="n">
        <f aca="false">-J22</f>
        <v>-0</v>
      </c>
      <c r="J22" s="28" t="n">
        <v>0</v>
      </c>
      <c r="K22" s="28" t="n">
        <v>0.65</v>
      </c>
      <c r="L22" s="28" t="n">
        <v>11.5</v>
      </c>
      <c r="M22" s="28" t="n">
        <v>43.5</v>
      </c>
      <c r="N22" s="28" t="n">
        <v>16.5</v>
      </c>
      <c r="O22" s="28" t="n">
        <v>0.55</v>
      </c>
      <c r="AMJ22" s="31"/>
    </row>
    <row r="23" s="49" customFormat="true" ht="20.1" hidden="false" customHeight="true" outlineLevel="0" collapsed="false">
      <c r="A23" s="22" t="s">
        <v>30</v>
      </c>
      <c r="B23" s="56" t="s">
        <v>46</v>
      </c>
      <c r="C23" s="22" t="n">
        <v>35</v>
      </c>
      <c r="D23" s="21" t="n">
        <v>1.96</v>
      </c>
      <c r="E23" s="21" t="n">
        <v>0.39</v>
      </c>
      <c r="F23" s="21" t="n">
        <v>17.29</v>
      </c>
      <c r="G23" s="21" t="n">
        <v>80.46</v>
      </c>
      <c r="H23" s="21" t="n">
        <v>0.035</v>
      </c>
      <c r="I23" s="21" t="n">
        <v>0</v>
      </c>
      <c r="J23" s="21" t="n">
        <v>0</v>
      </c>
      <c r="K23" s="21" t="n">
        <v>0.31</v>
      </c>
      <c r="L23" s="21" t="n">
        <v>8.05</v>
      </c>
      <c r="M23" s="21" t="n">
        <v>37.1</v>
      </c>
      <c r="N23" s="21" t="n">
        <v>8.75</v>
      </c>
      <c r="O23" s="21" t="n">
        <v>1.08</v>
      </c>
      <c r="P23" s="48"/>
      <c r="AMJ23" s="26"/>
    </row>
    <row r="24" s="36" customFormat="true" ht="18" hidden="false" customHeight="true" outlineLevel="0" collapsed="false">
      <c r="A24" s="32"/>
      <c r="B24" s="33" t="s">
        <v>47</v>
      </c>
      <c r="C24" s="34" t="n">
        <f aca="false">C23+C22+C21+C20+C19+C18+C17</f>
        <v>690</v>
      </c>
      <c r="D24" s="63" t="n">
        <f aca="false">SUM(D17:D23)</f>
        <v>21.05</v>
      </c>
      <c r="E24" s="63" t="n">
        <f aca="false">SUM(E17:E23)</f>
        <v>18.32</v>
      </c>
      <c r="F24" s="63" t="n">
        <f aca="false">SUM(F17:F23)</f>
        <v>100.79</v>
      </c>
      <c r="G24" s="63" t="n">
        <f aca="false">SUM(G17:G23)</f>
        <v>648.49</v>
      </c>
      <c r="H24" s="63" t="n">
        <f aca="false">SUM(H17:H23)</f>
        <v>0.315</v>
      </c>
      <c r="I24" s="63" t="n">
        <f aca="false">SUM(I17:I23)</f>
        <v>9.72</v>
      </c>
      <c r="J24" s="63" t="n">
        <f aca="false">SUM(J17:J23)</f>
        <v>0.032</v>
      </c>
      <c r="K24" s="63" t="n">
        <f aca="false">SUM(K17:K23)</f>
        <v>3.35</v>
      </c>
      <c r="L24" s="63" t="n">
        <f aca="false">SUM(L17:L23)</f>
        <v>109.6</v>
      </c>
      <c r="M24" s="63" t="n">
        <f aca="false">SUM(M17:M23)</f>
        <v>378.71</v>
      </c>
      <c r="N24" s="63" t="n">
        <f aca="false">SUM(N17:N23)</f>
        <v>150.77</v>
      </c>
      <c r="O24" s="63" t="n">
        <f aca="false">SUM(O17:O23)</f>
        <v>8.18</v>
      </c>
    </row>
    <row r="25" s="18" customFormat="true" ht="13.5" hidden="false" customHeight="true" outlineLevel="0" collapsed="false">
      <c r="A25" s="38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18" customFormat="true" ht="17.25" hidden="false" customHeight="true" outlineLevel="0" collapsed="false">
      <c r="A26" s="13" t="n">
        <v>70</v>
      </c>
      <c r="B26" s="44" t="s">
        <v>66</v>
      </c>
      <c r="C26" s="45" t="n">
        <v>50</v>
      </c>
      <c r="D26" s="21" t="n">
        <v>0.55</v>
      </c>
      <c r="E26" s="21" t="n">
        <v>0.05</v>
      </c>
      <c r="F26" s="21" t="n">
        <v>1.75</v>
      </c>
      <c r="G26" s="21" t="n">
        <v>10</v>
      </c>
      <c r="H26" s="72" t="n">
        <v>0.005</v>
      </c>
      <c r="I26" s="21" t="n">
        <v>5.25</v>
      </c>
      <c r="J26" s="21" t="n">
        <v>0</v>
      </c>
      <c r="K26" s="21" t="n">
        <v>0.35</v>
      </c>
      <c r="L26" s="21" t="n">
        <v>5</v>
      </c>
      <c r="M26" s="21" t="n">
        <v>17.5</v>
      </c>
      <c r="N26" s="21" t="n">
        <v>7.5</v>
      </c>
      <c r="O26" s="21" t="n">
        <v>0.4</v>
      </c>
      <c r="AMJ26" s="26"/>
    </row>
    <row r="27" s="18" customFormat="true" ht="18" hidden="false" customHeight="true" outlineLevel="0" collapsed="false">
      <c r="A27" s="13" t="n">
        <v>244</v>
      </c>
      <c r="B27" s="52" t="s">
        <v>110</v>
      </c>
      <c r="C27" s="13" t="n">
        <v>150</v>
      </c>
      <c r="D27" s="13" t="n">
        <v>14</v>
      </c>
      <c r="E27" s="13" t="n">
        <v>14.33</v>
      </c>
      <c r="F27" s="13" t="n">
        <v>24.4</v>
      </c>
      <c r="G27" s="53" t="n">
        <f aca="false">D27*4+E27*9+F27*4</f>
        <v>282.57</v>
      </c>
      <c r="H27" s="53" t="n">
        <v>0.07</v>
      </c>
      <c r="I27" s="53" t="n">
        <v>0.26</v>
      </c>
      <c r="J27" s="53" t="n">
        <v>0</v>
      </c>
      <c r="K27" s="53" t="n">
        <v>2.9</v>
      </c>
      <c r="L27" s="53" t="n">
        <v>21.69</v>
      </c>
      <c r="M27" s="53" t="n">
        <v>155.68</v>
      </c>
      <c r="N27" s="53" t="n">
        <v>32</v>
      </c>
      <c r="O27" s="53" t="n">
        <v>2.15</v>
      </c>
      <c r="P27" s="41"/>
      <c r="AMJ27" s="26"/>
    </row>
    <row r="28" s="49" customFormat="true" ht="19.05" hidden="false" customHeight="true" outlineLevel="0" collapsed="false">
      <c r="A28" s="22" t="n">
        <v>386</v>
      </c>
      <c r="B28" s="58" t="s">
        <v>50</v>
      </c>
      <c r="C28" s="22" t="n">
        <v>200</v>
      </c>
      <c r="D28" s="21" t="n">
        <v>5.8</v>
      </c>
      <c r="E28" s="21" t="n">
        <v>5</v>
      </c>
      <c r="F28" s="21" t="n">
        <v>8</v>
      </c>
      <c r="G28" s="13" t="n">
        <v>106</v>
      </c>
      <c r="H28" s="21" t="n">
        <v>0.08</v>
      </c>
      <c r="I28" s="21" t="n">
        <v>1.4</v>
      </c>
      <c r="J28" s="21" t="n">
        <v>0.04</v>
      </c>
      <c r="K28" s="21" t="n">
        <v>0</v>
      </c>
      <c r="L28" s="21" t="n">
        <v>240</v>
      </c>
      <c r="M28" s="21" t="n">
        <v>180</v>
      </c>
      <c r="N28" s="21" t="n">
        <v>28</v>
      </c>
      <c r="O28" s="21" t="n">
        <v>0.2</v>
      </c>
      <c r="AMJ28" s="26"/>
    </row>
    <row r="29" s="11" customFormat="true" ht="18" hidden="false" customHeight="true" outlineLevel="0" collapsed="false">
      <c r="A29" s="13" t="s">
        <v>30</v>
      </c>
      <c r="B29" s="27" t="s">
        <v>46</v>
      </c>
      <c r="C29" s="15" t="s">
        <v>111</v>
      </c>
      <c r="D29" s="21" t="n">
        <v>1.68</v>
      </c>
      <c r="E29" s="21" t="n">
        <v>0.33</v>
      </c>
      <c r="F29" s="21" t="n">
        <v>14.82</v>
      </c>
      <c r="G29" s="21" t="n">
        <f aca="false">D29*4+E29*9+F29*4</f>
        <v>68.97</v>
      </c>
      <c r="H29" s="21" t="n">
        <v>0.03</v>
      </c>
      <c r="I29" s="21" t="n">
        <v>0</v>
      </c>
      <c r="J29" s="21" t="n">
        <v>0</v>
      </c>
      <c r="K29" s="21" t="n">
        <v>0.27</v>
      </c>
      <c r="L29" s="21" t="n">
        <v>6.9</v>
      </c>
      <c r="M29" s="21" t="n">
        <v>31.8</v>
      </c>
      <c r="N29" s="21" t="n">
        <v>7.5</v>
      </c>
      <c r="O29" s="21" t="n">
        <v>0.93</v>
      </c>
      <c r="P29" s="25"/>
      <c r="AMJ29" s="26"/>
    </row>
    <row r="30" s="18" customFormat="true" ht="13.5" hidden="false" customHeight="true" outlineLevel="0" collapsed="false">
      <c r="A30" s="13"/>
      <c r="B30" s="33" t="s">
        <v>51</v>
      </c>
      <c r="C30" s="34" t="n">
        <f aca="false">C29+C28+C27+C26</f>
        <v>430</v>
      </c>
      <c r="D30" s="35" t="n">
        <f aca="false">D29+D28+D27+D26</f>
        <v>22.03</v>
      </c>
      <c r="E30" s="35" t="n">
        <f aca="false">E29+E28+E27+E26</f>
        <v>19.71</v>
      </c>
      <c r="F30" s="35" t="n">
        <f aca="false">F29+F28+F27+F26</f>
        <v>48.97</v>
      </c>
      <c r="G30" s="35" t="n">
        <f aca="false">G29+G28+G27+G26</f>
        <v>467.54</v>
      </c>
      <c r="H30" s="35" t="n">
        <f aca="false">H29+H28+H27+H26</f>
        <v>0.185</v>
      </c>
      <c r="I30" s="35" t="n">
        <f aca="false">I29+I28+I27+I26</f>
        <v>6.91</v>
      </c>
      <c r="J30" s="35" t="n">
        <f aca="false">J29+J28+J27+J26</f>
        <v>0.04</v>
      </c>
      <c r="K30" s="35" t="n">
        <f aca="false">K29+K28+K27+K26</f>
        <v>3.52</v>
      </c>
      <c r="L30" s="35" t="n">
        <f aca="false">L29+L28+L27+L26</f>
        <v>273.59</v>
      </c>
      <c r="M30" s="35" t="n">
        <f aca="false">M29+M28+M27+M26</f>
        <v>384.98</v>
      </c>
      <c r="N30" s="35" t="n">
        <f aca="false">N29+N28+N27+N26</f>
        <v>75</v>
      </c>
      <c r="O30" s="35" t="n">
        <f aca="false">O29+O28+O27+O26</f>
        <v>3.68</v>
      </c>
    </row>
    <row r="31" s="36" customFormat="true" ht="18" hidden="false" customHeight="true" outlineLevel="0" collapsed="false">
      <c r="A31" s="61"/>
      <c r="B31" s="33" t="s">
        <v>52</v>
      </c>
      <c r="C31" s="62"/>
      <c r="D31" s="63" t="n">
        <f aca="false">D12+D15+D24+D30</f>
        <v>60.26</v>
      </c>
      <c r="E31" s="63" t="n">
        <f aca="false">E12+E15+E24+E30</f>
        <v>60.9</v>
      </c>
      <c r="F31" s="63" t="n">
        <f aca="false">F12+F15+F24+F30</f>
        <v>199.19</v>
      </c>
      <c r="G31" s="63" t="n">
        <f aca="false">G12+G15+G24+G30</f>
        <v>1589.9</v>
      </c>
      <c r="H31" s="63" t="n">
        <f aca="false">H12+H15+H24+H30</f>
        <v>0.717</v>
      </c>
      <c r="I31" s="63" t="n">
        <f aca="false">I12+I15+I24+I30</f>
        <v>33.58</v>
      </c>
      <c r="J31" s="63" t="n">
        <f aca="false">J12+J15+J24+J30</f>
        <v>0.4</v>
      </c>
      <c r="K31" s="63" t="n">
        <f aca="false">K12+K15+K24+K30</f>
        <v>9.48</v>
      </c>
      <c r="L31" s="63" t="n">
        <f aca="false">L12+L15+L24+L30</f>
        <v>634.92</v>
      </c>
      <c r="M31" s="63" t="n">
        <f aca="false">M12+M15+M24+M30</f>
        <v>1142.48</v>
      </c>
      <c r="N31" s="63" t="n">
        <f aca="false">N12+N15+N24+N30</f>
        <v>320.27</v>
      </c>
      <c r="O31" s="63" t="n">
        <f aca="false">O12+O15+O24+O30</f>
        <v>16.16</v>
      </c>
    </row>
    <row r="32" s="74" customFormat="true" ht="18" hidden="false" customHeight="true" outlineLevel="0" collapsed="false">
      <c r="A32" s="92"/>
      <c r="B32" s="92"/>
      <c r="C32" s="92"/>
      <c r="D32" s="92"/>
      <c r="E32" s="92"/>
      <c r="F32" s="92"/>
      <c r="G32" s="92"/>
      <c r="H32" s="11"/>
    </row>
    <row r="33" s="94" customFormat="true" ht="12.75" hidden="false" customHeight="false" outlineLevel="0" collapsed="false">
      <c r="A33" s="66" t="s">
        <v>112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93"/>
      <c r="AMJ33" s="95"/>
    </row>
    <row r="34" s="85" customFormat="true" ht="18" hidden="false" customHeight="true" outlineLevel="0" collapsed="false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customFormat="false" ht="18" hidden="false" customHeight="true" outlineLevel="0" collapsed="false">
      <c r="G35" s="0"/>
      <c r="H35" s="0"/>
      <c r="I35" s="0"/>
      <c r="J35" s="0"/>
      <c r="K35" s="0"/>
      <c r="L35" s="0"/>
      <c r="M35" s="0"/>
      <c r="N35" s="0"/>
      <c r="O35" s="0"/>
    </row>
    <row r="36" customFormat="false" ht="18" hidden="false" customHeight="tru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3:O13"/>
    <mergeCell ref="A16:O16"/>
    <mergeCell ref="A25:O25"/>
    <mergeCell ref="A33:O33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36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113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3.5" hidden="false" customHeight="true" outlineLevel="0" collapsed="false">
      <c r="A8" s="13" t="s">
        <v>114</v>
      </c>
      <c r="B8" s="29" t="s">
        <v>115</v>
      </c>
      <c r="C8" s="73" t="n">
        <v>160</v>
      </c>
      <c r="D8" s="53" t="n">
        <v>2.34</v>
      </c>
      <c r="E8" s="53" t="n">
        <v>2.86</v>
      </c>
      <c r="F8" s="53" t="n">
        <v>4.92</v>
      </c>
      <c r="G8" s="13" t="n">
        <f aca="false">D8*4+E8*9+F8*4</f>
        <v>54.78</v>
      </c>
      <c r="H8" s="53" t="n">
        <v>0.03</v>
      </c>
      <c r="I8" s="53" t="n">
        <v>0.52</v>
      </c>
      <c r="J8" s="53" t="n">
        <v>0.02</v>
      </c>
      <c r="K8" s="53" t="n">
        <v>0.01</v>
      </c>
      <c r="L8" s="53" t="n">
        <v>102.08</v>
      </c>
      <c r="M8" s="53" t="n">
        <v>72.75</v>
      </c>
      <c r="N8" s="53" t="n">
        <v>11.31</v>
      </c>
      <c r="O8" s="53" t="n">
        <v>0.1</v>
      </c>
    </row>
    <row r="9" s="11" customFormat="true" ht="18" hidden="false" customHeight="true" outlineLevel="0" collapsed="false">
      <c r="A9" s="13" t="n">
        <v>14</v>
      </c>
      <c r="B9" s="29" t="s">
        <v>61</v>
      </c>
      <c r="C9" s="13" t="n">
        <v>10</v>
      </c>
      <c r="D9" s="13" t="n">
        <v>0.08</v>
      </c>
      <c r="E9" s="13" t="n">
        <v>7.2</v>
      </c>
      <c r="F9" s="13" t="n">
        <v>0.1</v>
      </c>
      <c r="G9" s="13" t="n">
        <v>66</v>
      </c>
      <c r="H9" s="28" t="n">
        <v>0</v>
      </c>
      <c r="I9" s="28" t="n">
        <v>0</v>
      </c>
      <c r="J9" s="28" t="n">
        <v>0.04</v>
      </c>
      <c r="K9" s="28" t="n">
        <v>0.1</v>
      </c>
      <c r="L9" s="28" t="n">
        <v>2.4</v>
      </c>
      <c r="M9" s="28" t="n">
        <v>3</v>
      </c>
      <c r="N9" s="28" t="n">
        <v>0</v>
      </c>
      <c r="O9" s="28" t="n">
        <v>0.02</v>
      </c>
      <c r="P9" s="25"/>
      <c r="AMJ9" s="26"/>
    </row>
    <row r="10" s="11" customFormat="true" ht="18" hidden="false" customHeight="true" outlineLevel="0" collapsed="false">
      <c r="A10" s="13" t="n">
        <v>15</v>
      </c>
      <c r="B10" s="27" t="s">
        <v>116</v>
      </c>
      <c r="C10" s="15" t="s">
        <v>117</v>
      </c>
      <c r="D10" s="16" t="n">
        <v>3.48</v>
      </c>
      <c r="E10" s="16" t="n">
        <v>4.43</v>
      </c>
      <c r="F10" s="16" t="n">
        <v>0</v>
      </c>
      <c r="G10" s="13" t="n">
        <v>54</v>
      </c>
      <c r="H10" s="28" t="n">
        <v>0</v>
      </c>
      <c r="I10" s="28" t="n">
        <v>0.1</v>
      </c>
      <c r="J10" s="28" t="n">
        <v>0.03</v>
      </c>
      <c r="K10" s="28" t="n">
        <v>0.03</v>
      </c>
      <c r="L10" s="28" t="n">
        <v>132</v>
      </c>
      <c r="M10" s="28" t="n">
        <v>75</v>
      </c>
      <c r="N10" s="28" t="n">
        <v>5.25</v>
      </c>
      <c r="O10" s="28" t="n">
        <v>0.15</v>
      </c>
      <c r="P10" s="25"/>
      <c r="AMJ10" s="26"/>
    </row>
    <row r="11" s="11" customFormat="true" ht="18" hidden="false" customHeight="true" outlineLevel="0" collapsed="false">
      <c r="A11" s="13" t="s">
        <v>27</v>
      </c>
      <c r="B11" s="27" t="s">
        <v>28</v>
      </c>
      <c r="C11" s="15" t="s">
        <v>29</v>
      </c>
      <c r="D11" s="16" t="n">
        <v>0.06</v>
      </c>
      <c r="E11" s="16" t="n">
        <v>0.02</v>
      </c>
      <c r="F11" s="16" t="n">
        <v>9.99</v>
      </c>
      <c r="G11" s="13" t="n">
        <v>40</v>
      </c>
      <c r="H11" s="28" t="n">
        <v>0</v>
      </c>
      <c r="I11" s="28" t="n">
        <v>0.03</v>
      </c>
      <c r="J11" s="28" t="n">
        <v>0</v>
      </c>
      <c r="K11" s="28" t="n">
        <v>0</v>
      </c>
      <c r="L11" s="28" t="n">
        <v>10</v>
      </c>
      <c r="M11" s="28" t="n">
        <v>2.5</v>
      </c>
      <c r="N11" s="28" t="n">
        <v>1.3</v>
      </c>
      <c r="O11" s="28" t="n">
        <v>0.28</v>
      </c>
      <c r="P11" s="25"/>
      <c r="AMJ11" s="26"/>
    </row>
    <row r="12" s="30" customFormat="true" ht="18.2" hidden="false" customHeight="true" outlineLevel="0" collapsed="false">
      <c r="A12" s="13" t="s">
        <v>30</v>
      </c>
      <c r="B12" s="29" t="s">
        <v>31</v>
      </c>
      <c r="C12" s="13" t="n">
        <v>20</v>
      </c>
      <c r="D12" s="13" t="n">
        <v>1.48</v>
      </c>
      <c r="E12" s="13" t="n">
        <v>0.16</v>
      </c>
      <c r="F12" s="13" t="n">
        <v>9.6</v>
      </c>
      <c r="G12" s="21" t="n">
        <v>45.76</v>
      </c>
      <c r="H12" s="28" t="n">
        <v>0.02</v>
      </c>
      <c r="I12" s="28" t="n">
        <f aca="false">-J12</f>
        <v>-0</v>
      </c>
      <c r="J12" s="28" t="n">
        <v>0</v>
      </c>
      <c r="K12" s="28" t="n">
        <v>0.26</v>
      </c>
      <c r="L12" s="28" t="n">
        <v>4.6</v>
      </c>
      <c r="M12" s="28" t="n">
        <v>17.4</v>
      </c>
      <c r="N12" s="28" t="n">
        <v>6.6</v>
      </c>
      <c r="O12" s="28" t="n">
        <v>0.22</v>
      </c>
      <c r="AMJ12" s="31"/>
    </row>
    <row r="13" s="18" customFormat="true" ht="15" hidden="false" customHeight="true" outlineLevel="0" collapsed="false">
      <c r="A13" s="51" t="s">
        <v>30</v>
      </c>
      <c r="B13" s="80" t="s">
        <v>79</v>
      </c>
      <c r="C13" s="22" t="n">
        <v>20</v>
      </c>
      <c r="D13" s="21" t="n">
        <v>1.5</v>
      </c>
      <c r="E13" s="21" t="n">
        <v>1.96</v>
      </c>
      <c r="F13" s="21" t="n">
        <v>14.88</v>
      </c>
      <c r="G13" s="21" t="n">
        <v>83.4</v>
      </c>
      <c r="H13" s="21" t="n">
        <v>0.02</v>
      </c>
      <c r="I13" s="21" t="n">
        <v>0</v>
      </c>
      <c r="J13" s="21" t="n">
        <v>0</v>
      </c>
      <c r="K13" s="21" t="n">
        <v>0.7</v>
      </c>
      <c r="L13" s="21" t="n">
        <v>5.8</v>
      </c>
      <c r="M13" s="21" t="n">
        <v>18</v>
      </c>
      <c r="N13" s="21" t="n">
        <v>4</v>
      </c>
      <c r="O13" s="21" t="n">
        <v>0.42</v>
      </c>
      <c r="AMJ13" s="26"/>
    </row>
    <row r="14" s="36" customFormat="true" ht="18" hidden="false" customHeight="true" outlineLevel="0" collapsed="false">
      <c r="A14" s="32"/>
      <c r="B14" s="33" t="s">
        <v>32</v>
      </c>
      <c r="C14" s="34" t="n">
        <f aca="false">C13+C12+C11+C10+C9+C8</f>
        <v>405</v>
      </c>
      <c r="D14" s="35" t="n">
        <f aca="false">D13+D12+D11+D10+D9+D8</f>
        <v>8.94</v>
      </c>
      <c r="E14" s="35" t="n">
        <f aca="false">E13+E12+E11+E10+E9+E8</f>
        <v>16.63</v>
      </c>
      <c r="F14" s="35" t="n">
        <f aca="false">F13+F12+F11+F10+F9+F8</f>
        <v>39.49</v>
      </c>
      <c r="G14" s="35" t="n">
        <f aca="false">G13+G12+G11+G10+G9+G8</f>
        <v>343.94</v>
      </c>
      <c r="H14" s="35" t="n">
        <f aca="false">H13+H12+H11+H10+H9+H8</f>
        <v>0.07</v>
      </c>
      <c r="I14" s="35" t="n">
        <f aca="false">I13+I12+I11+I10+I9+I8</f>
        <v>0.65</v>
      </c>
      <c r="J14" s="35" t="n">
        <f aca="false">J13+J12+J11+J10+J9+J8</f>
        <v>0.09</v>
      </c>
      <c r="K14" s="35" t="n">
        <f aca="false">K13+K12+K11+K10+K9+K8</f>
        <v>1.1</v>
      </c>
      <c r="L14" s="35" t="n">
        <f aca="false">L13+L12+L11+L10+L9+L8</f>
        <v>256.88</v>
      </c>
      <c r="M14" s="35" t="n">
        <f aca="false">M13+M12+M11+M10+M9+M8</f>
        <v>188.65</v>
      </c>
      <c r="N14" s="35" t="n">
        <f aca="false">N13+N12+N11+N10+N9+N8</f>
        <v>28.46</v>
      </c>
      <c r="O14" s="35" t="n">
        <f aca="false">O13+O12+O11+O10+O9+O8</f>
        <v>1.19</v>
      </c>
    </row>
    <row r="15" s="18" customFormat="true" ht="13.5" hidden="false" customHeight="true" outlineLevel="0" collapsed="false">
      <c r="A15" s="38" t="s">
        <v>33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="49" customFormat="true" ht="23.85" hidden="false" customHeight="true" outlineLevel="0" collapsed="false">
      <c r="A16" s="22" t="n">
        <v>386</v>
      </c>
      <c r="B16" s="71" t="s">
        <v>86</v>
      </c>
      <c r="C16" s="22" t="n">
        <v>180</v>
      </c>
      <c r="D16" s="21" t="n">
        <v>5.22</v>
      </c>
      <c r="E16" s="21" t="n">
        <v>4.5</v>
      </c>
      <c r="F16" s="21" t="n">
        <v>7.56</v>
      </c>
      <c r="G16" s="70" t="n">
        <f aca="false">D16*4+E16*9+F16*4</f>
        <v>91.62</v>
      </c>
      <c r="H16" s="21" t="n">
        <v>0.04</v>
      </c>
      <c r="I16" s="21" t="n">
        <v>0.54</v>
      </c>
      <c r="J16" s="21" t="n">
        <v>0.04</v>
      </c>
      <c r="K16" s="21" t="n">
        <v>0</v>
      </c>
      <c r="L16" s="21" t="n">
        <v>223.2</v>
      </c>
      <c r="M16" s="21" t="n">
        <v>165.6</v>
      </c>
      <c r="N16" s="21" t="n">
        <v>25.2</v>
      </c>
      <c r="O16" s="21" t="n">
        <v>0.18</v>
      </c>
      <c r="AMJ16" s="26"/>
    </row>
    <row r="17" s="18" customFormat="true" ht="13.5" hidden="false" customHeight="true" outlineLevel="0" collapsed="false">
      <c r="A17" s="13"/>
      <c r="B17" s="33" t="s">
        <v>36</v>
      </c>
      <c r="C17" s="34" t="n">
        <f aca="false">SUM(C16:C16)</f>
        <v>180</v>
      </c>
      <c r="D17" s="35" t="n">
        <f aca="false">SUM(D16:D16)</f>
        <v>5.22</v>
      </c>
      <c r="E17" s="35" t="n">
        <f aca="false">SUM(E16:E16)</f>
        <v>4.5</v>
      </c>
      <c r="F17" s="35" t="n">
        <f aca="false">SUM(F16:F16)</f>
        <v>7.56</v>
      </c>
      <c r="G17" s="35" t="n">
        <f aca="false">SUM(G16:G16)</f>
        <v>91.62</v>
      </c>
      <c r="H17" s="35" t="n">
        <f aca="false">SUM(H16:H16)</f>
        <v>0.04</v>
      </c>
      <c r="I17" s="35" t="n">
        <f aca="false">SUM(I16:I16)</f>
        <v>0.54</v>
      </c>
      <c r="J17" s="35" t="n">
        <f aca="false">SUM(J16:J16)</f>
        <v>0.04</v>
      </c>
      <c r="K17" s="35" t="n">
        <f aca="false">SUM(K16:K16)</f>
        <v>0</v>
      </c>
      <c r="L17" s="35" t="n">
        <f aca="false">SUM(L16:L16)</f>
        <v>223.2</v>
      </c>
      <c r="M17" s="35" t="n">
        <f aca="false">SUM(M16:M16)</f>
        <v>165.6</v>
      </c>
      <c r="N17" s="35" t="n">
        <f aca="false">SUM(N16:N16)</f>
        <v>25.2</v>
      </c>
      <c r="O17" s="42" t="n">
        <f aca="false">SUM(O16:O16)</f>
        <v>0.18</v>
      </c>
    </row>
    <row r="18" s="18" customFormat="true" ht="13.5" hidden="false" customHeight="true" outlineLevel="0" collapsed="false">
      <c r="A18" s="38" t="s">
        <v>37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="18" customFormat="true" ht="18" hidden="false" customHeight="true" outlineLevel="0" collapsed="false">
      <c r="A19" s="13" t="n">
        <v>45</v>
      </c>
      <c r="B19" s="68" t="s">
        <v>118</v>
      </c>
      <c r="C19" s="13" t="n">
        <v>60</v>
      </c>
      <c r="D19" s="13" t="n">
        <v>0.79</v>
      </c>
      <c r="E19" s="13" t="n">
        <v>3.05</v>
      </c>
      <c r="F19" s="13" t="n">
        <v>3.88</v>
      </c>
      <c r="G19" s="13" t="n">
        <v>36.24</v>
      </c>
      <c r="H19" s="53" t="n">
        <v>0.009</v>
      </c>
      <c r="I19" s="53" t="n">
        <v>4.1</v>
      </c>
      <c r="J19" s="53" t="n">
        <v>0</v>
      </c>
      <c r="K19" s="53" t="n">
        <v>5.03</v>
      </c>
      <c r="L19" s="53" t="n">
        <v>14.98</v>
      </c>
      <c r="M19" s="53" t="n">
        <v>16.98</v>
      </c>
      <c r="N19" s="53" t="n">
        <v>9.05</v>
      </c>
      <c r="O19" s="53" t="n">
        <v>0.27</v>
      </c>
      <c r="P19" s="65"/>
      <c r="Q19" s="65"/>
      <c r="R19" s="65"/>
    </row>
    <row r="20" s="84" customFormat="true" ht="17.15" hidden="false" customHeight="true" outlineLevel="0" collapsed="false">
      <c r="A20" s="13" t="n">
        <v>108</v>
      </c>
      <c r="B20" s="52" t="s">
        <v>119</v>
      </c>
      <c r="C20" s="13" t="n">
        <v>180</v>
      </c>
      <c r="D20" s="13" t="n">
        <v>7.28</v>
      </c>
      <c r="E20" s="13" t="n">
        <v>6.13</v>
      </c>
      <c r="F20" s="13" t="n">
        <v>11.72</v>
      </c>
      <c r="G20" s="21" t="n">
        <f aca="false">D20*4+E20*9+F20*4</f>
        <v>131.17</v>
      </c>
      <c r="H20" s="13" t="n">
        <v>0.06</v>
      </c>
      <c r="I20" s="13" t="n">
        <v>3.59</v>
      </c>
      <c r="J20" s="13" t="n">
        <v>0.012</v>
      </c>
      <c r="K20" s="13" t="n">
        <v>1.01</v>
      </c>
      <c r="L20" s="13" t="n">
        <v>20.84</v>
      </c>
      <c r="M20" s="13" t="n">
        <v>45.07</v>
      </c>
      <c r="N20" s="13" t="n">
        <v>15.82</v>
      </c>
      <c r="O20" s="13" t="n">
        <v>0.73</v>
      </c>
      <c r="P20" s="96"/>
      <c r="AMJ20" s="26"/>
    </row>
    <row r="21" s="18" customFormat="true" ht="18" hidden="false" customHeight="true" outlineLevel="0" collapsed="false">
      <c r="A21" s="22" t="n">
        <v>227</v>
      </c>
      <c r="B21" s="23" t="s">
        <v>120</v>
      </c>
      <c r="C21" s="97" t="n">
        <v>70</v>
      </c>
      <c r="D21" s="13" t="n">
        <v>10.5</v>
      </c>
      <c r="E21" s="13" t="n">
        <v>5.25</v>
      </c>
      <c r="F21" s="13" t="n">
        <v>0.58</v>
      </c>
      <c r="G21" s="21" t="n">
        <f aca="false">D21*4+E21*9+F21*4</f>
        <v>91.57</v>
      </c>
      <c r="H21" s="13" t="n">
        <v>0.05</v>
      </c>
      <c r="I21" s="13" t="n">
        <v>0.49</v>
      </c>
      <c r="J21" s="13" t="n">
        <v>0.02</v>
      </c>
      <c r="K21" s="47" t="n">
        <v>0.3</v>
      </c>
      <c r="L21" s="13" t="n">
        <v>9.83</v>
      </c>
      <c r="M21" s="13" t="n">
        <v>124.52</v>
      </c>
      <c r="N21" s="13" t="n">
        <v>29.17</v>
      </c>
      <c r="O21" s="13" t="n">
        <v>0.57</v>
      </c>
    </row>
    <row r="22" s="79" customFormat="true" ht="18" hidden="false" customHeight="true" outlineLevel="0" collapsed="false">
      <c r="A22" s="13" t="n">
        <v>312</v>
      </c>
      <c r="B22" s="29" t="s">
        <v>76</v>
      </c>
      <c r="C22" s="13" t="n">
        <v>150</v>
      </c>
      <c r="D22" s="13" t="n">
        <v>3</v>
      </c>
      <c r="E22" s="13" t="n">
        <v>5</v>
      </c>
      <c r="F22" s="13" t="n">
        <v>20.44</v>
      </c>
      <c r="G22" s="77" t="n">
        <f aca="false">D22*4+E22*9+F22*4</f>
        <v>138.76</v>
      </c>
      <c r="H22" s="21" t="n">
        <v>0.13</v>
      </c>
      <c r="I22" s="21" t="n">
        <v>18.16</v>
      </c>
      <c r="J22" s="21" t="n">
        <v>0</v>
      </c>
      <c r="K22" s="21" t="n">
        <v>0.18</v>
      </c>
      <c r="L22" s="21" t="n">
        <v>36.97</v>
      </c>
      <c r="M22" s="21" t="n">
        <v>86.6</v>
      </c>
      <c r="N22" s="21" t="n">
        <v>27.75</v>
      </c>
      <c r="O22" s="21" t="n">
        <v>1.01</v>
      </c>
      <c r="P22" s="78"/>
      <c r="Q22" s="78"/>
      <c r="AMJ22" s="26"/>
    </row>
    <row r="23" s="74" customFormat="true" ht="22.55" hidden="false" customHeight="true" outlineLevel="0" collapsed="false">
      <c r="A23" s="13" t="s">
        <v>70</v>
      </c>
      <c r="B23" s="29" t="s">
        <v>71</v>
      </c>
      <c r="C23" s="13" t="n">
        <v>180</v>
      </c>
      <c r="D23" s="13" t="n">
        <v>0.12</v>
      </c>
      <c r="E23" s="13" t="n">
        <v>0.07</v>
      </c>
      <c r="F23" s="13" t="n">
        <v>25.4</v>
      </c>
      <c r="G23" s="13" t="n">
        <f aca="false">D23*4+E23*9+F23*4</f>
        <v>102.71</v>
      </c>
      <c r="H23" s="51" t="n">
        <v>0.018</v>
      </c>
      <c r="I23" s="51" t="n">
        <v>4.86</v>
      </c>
      <c r="J23" s="51" t="n">
        <v>0</v>
      </c>
      <c r="K23" s="51" t="n">
        <v>0</v>
      </c>
      <c r="L23" s="51" t="n">
        <v>10.8</v>
      </c>
      <c r="M23" s="51" t="n">
        <v>3.6</v>
      </c>
      <c r="N23" s="51" t="n">
        <v>3.6</v>
      </c>
      <c r="O23" s="51" t="n">
        <v>0.72</v>
      </c>
      <c r="P23" s="65"/>
      <c r="Q23" s="65"/>
      <c r="AMJ23" s="75"/>
    </row>
    <row r="24" s="30" customFormat="true" ht="18.2" hidden="false" customHeight="true" outlineLevel="0" collapsed="false">
      <c r="A24" s="13" t="s">
        <v>30</v>
      </c>
      <c r="B24" s="29" t="s">
        <v>31</v>
      </c>
      <c r="C24" s="13" t="n">
        <v>25</v>
      </c>
      <c r="D24" s="13" t="n">
        <v>1.85</v>
      </c>
      <c r="E24" s="13" t="n">
        <v>0.2</v>
      </c>
      <c r="F24" s="13" t="n">
        <v>12</v>
      </c>
      <c r="G24" s="21" t="n">
        <v>53.5</v>
      </c>
      <c r="H24" s="28" t="n">
        <v>0.05</v>
      </c>
      <c r="I24" s="28" t="n">
        <f aca="false">-J24</f>
        <v>-0</v>
      </c>
      <c r="J24" s="28" t="n">
        <v>0</v>
      </c>
      <c r="K24" s="28" t="n">
        <v>0.65</v>
      </c>
      <c r="L24" s="28" t="n">
        <v>11.5</v>
      </c>
      <c r="M24" s="28" t="n">
        <v>43.5</v>
      </c>
      <c r="N24" s="28" t="n">
        <v>16.5</v>
      </c>
      <c r="O24" s="28" t="n">
        <v>0.55</v>
      </c>
      <c r="AMJ24" s="31"/>
    </row>
    <row r="25" s="49" customFormat="true" ht="20.1" hidden="false" customHeight="true" outlineLevel="0" collapsed="false">
      <c r="A25" s="22" t="s">
        <v>30</v>
      </c>
      <c r="B25" s="56" t="s">
        <v>46</v>
      </c>
      <c r="C25" s="22" t="n">
        <v>35</v>
      </c>
      <c r="D25" s="21" t="n">
        <v>1.96</v>
      </c>
      <c r="E25" s="21" t="n">
        <v>0.39</v>
      </c>
      <c r="F25" s="21" t="n">
        <v>17.29</v>
      </c>
      <c r="G25" s="21" t="n">
        <v>80.46</v>
      </c>
      <c r="H25" s="21" t="n">
        <v>0.035</v>
      </c>
      <c r="I25" s="21" t="n">
        <v>0</v>
      </c>
      <c r="J25" s="21" t="n">
        <v>0</v>
      </c>
      <c r="K25" s="21" t="n">
        <v>0.31</v>
      </c>
      <c r="L25" s="21" t="n">
        <v>8.05</v>
      </c>
      <c r="M25" s="21" t="n">
        <v>37.1</v>
      </c>
      <c r="N25" s="21" t="n">
        <v>8.75</v>
      </c>
      <c r="O25" s="21" t="n">
        <v>1.08</v>
      </c>
      <c r="P25" s="48"/>
      <c r="AMJ25" s="26"/>
    </row>
    <row r="26" s="36" customFormat="true" ht="18" hidden="false" customHeight="true" outlineLevel="0" collapsed="false">
      <c r="A26" s="32"/>
      <c r="B26" s="33" t="s">
        <v>47</v>
      </c>
      <c r="C26" s="34" t="n">
        <f aca="false">C25+C24+C23+C22+C21+C20+C19</f>
        <v>700</v>
      </c>
      <c r="D26" s="35" t="n">
        <f aca="false">D25+D24+D23+D22+D21+D20+D19</f>
        <v>25.5</v>
      </c>
      <c r="E26" s="35" t="n">
        <f aca="false">E25+E24+E23+E22+E21+E20+E19</f>
        <v>20.09</v>
      </c>
      <c r="F26" s="35" t="n">
        <f aca="false">F25+F24+F23+F22+F21+F20+F19</f>
        <v>91.31</v>
      </c>
      <c r="G26" s="35" t="n">
        <f aca="false">G25+G24+G23+G22+G21+G20+G19</f>
        <v>634.41</v>
      </c>
      <c r="H26" s="35" t="n">
        <f aca="false">H25+H24+H23+H22+H21+H20+H19</f>
        <v>0.352</v>
      </c>
      <c r="I26" s="35" t="n">
        <f aca="false">I25+I24+I23+I22+I21+I20+I19</f>
        <v>31.2</v>
      </c>
      <c r="J26" s="35" t="n">
        <f aca="false">J25+J24+J23+J22+J21+J20+J19</f>
        <v>0.032</v>
      </c>
      <c r="K26" s="35" t="n">
        <f aca="false">K25+K24+K23+K22+K21+K20+K19</f>
        <v>7.48</v>
      </c>
      <c r="L26" s="35" t="n">
        <f aca="false">L25+L24+L23+L22+L21+L20+L19</f>
        <v>112.97</v>
      </c>
      <c r="M26" s="35" t="n">
        <f aca="false">M25+M24+M23+M22+M21+M20+M19</f>
        <v>357.37</v>
      </c>
      <c r="N26" s="35" t="n">
        <f aca="false">N25+N24+N23+N22+N21+N20+N19</f>
        <v>110.64</v>
      </c>
      <c r="O26" s="35" t="n">
        <f aca="false">O25+O24+O23+O22+O21+O20+O19</f>
        <v>4.93</v>
      </c>
    </row>
    <row r="27" s="18" customFormat="true" ht="13.5" hidden="false" customHeight="true" outlineLevel="0" collapsed="false">
      <c r="A27" s="38" t="s">
        <v>48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18" customFormat="true" ht="13.5" hidden="false" customHeight="true" outlineLevel="0" collapsed="false">
      <c r="A28" s="13" t="n">
        <v>177</v>
      </c>
      <c r="B28" s="29" t="s">
        <v>121</v>
      </c>
      <c r="C28" s="73" t="n">
        <v>200</v>
      </c>
      <c r="D28" s="53" t="n">
        <v>5.3</v>
      </c>
      <c r="E28" s="53" t="n">
        <v>10.36</v>
      </c>
      <c r="F28" s="53" t="n">
        <v>45.71</v>
      </c>
      <c r="G28" s="21" t="n">
        <f aca="false">D28*4+E28*9+F28*4</f>
        <v>297.28</v>
      </c>
      <c r="H28" s="53" t="n">
        <v>0.07</v>
      </c>
      <c r="I28" s="53" t="n">
        <v>0.91</v>
      </c>
      <c r="J28" s="53" t="n">
        <v>0.05</v>
      </c>
      <c r="K28" s="53" t="n">
        <v>0.24</v>
      </c>
      <c r="L28" s="53" t="n">
        <v>131.41</v>
      </c>
      <c r="M28" s="53" t="n">
        <v>159.28</v>
      </c>
      <c r="N28" s="53" t="n">
        <v>37.65</v>
      </c>
      <c r="O28" s="53" t="n">
        <v>0.83</v>
      </c>
    </row>
    <row r="29" s="60" customFormat="true" ht="19.4" hidden="false" customHeight="true" outlineLevel="0" collapsed="false">
      <c r="A29" s="57" t="n">
        <v>406</v>
      </c>
      <c r="B29" s="58" t="s">
        <v>122</v>
      </c>
      <c r="C29" s="57" t="n">
        <v>50</v>
      </c>
      <c r="D29" s="59" t="n">
        <v>2.74</v>
      </c>
      <c r="E29" s="59" t="n">
        <v>1</v>
      </c>
      <c r="F29" s="59" t="n">
        <v>27.62</v>
      </c>
      <c r="G29" s="21" t="n">
        <v>129.3</v>
      </c>
      <c r="H29" s="59" t="n">
        <v>0.05</v>
      </c>
      <c r="I29" s="59" t="n">
        <v>0.17</v>
      </c>
      <c r="J29" s="59" t="n">
        <v>0.005</v>
      </c>
      <c r="K29" s="59" t="n">
        <v>0.76</v>
      </c>
      <c r="L29" s="59" t="n">
        <v>10.2</v>
      </c>
      <c r="M29" s="59" t="n">
        <v>28.7</v>
      </c>
      <c r="N29" s="59" t="n">
        <v>11.9</v>
      </c>
      <c r="O29" s="59" t="n">
        <v>0.82</v>
      </c>
      <c r="AMJ29" s="26"/>
    </row>
    <row r="30" s="18" customFormat="true" ht="26.85" hidden="false" customHeight="true" outlineLevel="0" collapsed="false">
      <c r="A30" s="13" t="s">
        <v>30</v>
      </c>
      <c r="B30" s="68" t="s">
        <v>123</v>
      </c>
      <c r="C30" s="14" t="s">
        <v>109</v>
      </c>
      <c r="D30" s="13" t="n">
        <v>1</v>
      </c>
      <c r="E30" s="13" t="n">
        <v>0</v>
      </c>
      <c r="F30" s="13" t="n">
        <v>25.4</v>
      </c>
      <c r="G30" s="21" t="n">
        <v>105.3</v>
      </c>
      <c r="H30" s="13" t="n">
        <v>0</v>
      </c>
      <c r="I30" s="13" t="n">
        <v>14.8</v>
      </c>
      <c r="J30" s="13" t="n">
        <v>0</v>
      </c>
      <c r="K30" s="13" t="n">
        <v>0.49</v>
      </c>
      <c r="L30" s="13" t="n">
        <v>34.69</v>
      </c>
      <c r="M30" s="13" t="n">
        <v>36</v>
      </c>
      <c r="N30" s="13" t="n">
        <v>12</v>
      </c>
      <c r="O30" s="13" t="n">
        <v>0.69</v>
      </c>
      <c r="P30" s="41"/>
      <c r="AMJ30" s="26"/>
    </row>
    <row r="31" s="18" customFormat="true" ht="13.5" hidden="false" customHeight="true" outlineLevel="0" collapsed="false">
      <c r="A31" s="13"/>
      <c r="B31" s="33" t="s">
        <v>51</v>
      </c>
      <c r="C31" s="34" t="n">
        <f aca="false">C30+C29+C28</f>
        <v>400</v>
      </c>
      <c r="D31" s="35" t="n">
        <f aca="false">D30+D29+D28</f>
        <v>9.04</v>
      </c>
      <c r="E31" s="35" t="n">
        <f aca="false">E30+E29+E28</f>
        <v>11.36</v>
      </c>
      <c r="F31" s="35" t="n">
        <f aca="false">F30+F29+F28</f>
        <v>98.73</v>
      </c>
      <c r="G31" s="35" t="n">
        <f aca="false">G30+G29+G28</f>
        <v>531.88</v>
      </c>
      <c r="H31" s="35" t="n">
        <f aca="false">H30+H29+H28</f>
        <v>0.12</v>
      </c>
      <c r="I31" s="35" t="n">
        <f aca="false">I30+I29+I28</f>
        <v>15.88</v>
      </c>
      <c r="J31" s="35" t="n">
        <f aca="false">J30+J29+J28</f>
        <v>0.055</v>
      </c>
      <c r="K31" s="35" t="n">
        <f aca="false">K30+K29+K28</f>
        <v>1.49</v>
      </c>
      <c r="L31" s="35" t="n">
        <f aca="false">L30+L29+L28</f>
        <v>176.3</v>
      </c>
      <c r="M31" s="35" t="n">
        <f aca="false">M30+M29+M28</f>
        <v>223.98</v>
      </c>
      <c r="N31" s="35" t="n">
        <f aca="false">N30+N29+N28</f>
        <v>61.55</v>
      </c>
      <c r="O31" s="35" t="n">
        <f aca="false">O30+O29+O28</f>
        <v>2.34</v>
      </c>
    </row>
    <row r="32" s="36" customFormat="true" ht="18" hidden="false" customHeight="true" outlineLevel="0" collapsed="false">
      <c r="A32" s="61"/>
      <c r="B32" s="33" t="s">
        <v>52</v>
      </c>
      <c r="C32" s="62"/>
      <c r="D32" s="63" t="n">
        <f aca="false">D14+D17+D26+D31</f>
        <v>48.7</v>
      </c>
      <c r="E32" s="63" t="n">
        <f aca="false">E14+E17+E26+E31</f>
        <v>52.58</v>
      </c>
      <c r="F32" s="63" t="n">
        <f aca="false">F14+F17+F26+F31</f>
        <v>237.09</v>
      </c>
      <c r="G32" s="63" t="n">
        <f aca="false">G14+G17+G26+G31</f>
        <v>1601.85</v>
      </c>
      <c r="H32" s="63" t="n">
        <f aca="false">H14+H17+H26+H31</f>
        <v>0.582</v>
      </c>
      <c r="I32" s="63" t="n">
        <f aca="false">I14+I17+I26+I31</f>
        <v>48.27</v>
      </c>
      <c r="J32" s="63" t="n">
        <f aca="false">J14+J17+J26+J31</f>
        <v>0.217</v>
      </c>
      <c r="K32" s="63" t="n">
        <f aca="false">K14+K17+K26+K31</f>
        <v>10.07</v>
      </c>
      <c r="L32" s="63" t="n">
        <f aca="false">L14+L17+L26+L31</f>
        <v>769.35</v>
      </c>
      <c r="M32" s="63" t="n">
        <f aca="false">M14+M17+M26+M31</f>
        <v>935.6</v>
      </c>
      <c r="N32" s="63" t="n">
        <f aca="false">N14+N17+N26+N31</f>
        <v>225.85</v>
      </c>
      <c r="O32" s="63" t="n">
        <f aca="false">O14+O17+O26+O31</f>
        <v>8.64</v>
      </c>
    </row>
    <row r="33" s="74" customFormat="true" ht="18" hidden="false" customHeight="true" outlineLevel="0" collapsed="false">
      <c r="A33" s="92"/>
      <c r="B33" s="92"/>
      <c r="C33" s="92"/>
      <c r="D33" s="92"/>
      <c r="E33" s="92"/>
      <c r="F33" s="92"/>
      <c r="G33" s="92"/>
      <c r="H33" s="11"/>
    </row>
    <row r="34" customFormat="false" ht="18" hidden="false" customHeight="true" outlineLevel="0" collapsed="false">
      <c r="G34" s="0"/>
      <c r="H34" s="0"/>
      <c r="I34" s="0"/>
      <c r="J34" s="0"/>
      <c r="K34" s="0"/>
      <c r="L34" s="0"/>
      <c r="M34" s="0"/>
      <c r="N34" s="0"/>
      <c r="O34" s="0"/>
    </row>
    <row r="35" customFormat="false" ht="18" hidden="false" customHeight="true" outlineLevel="0" collapsed="false">
      <c r="G35" s="0"/>
      <c r="H35" s="0"/>
      <c r="I35" s="0"/>
      <c r="J35" s="0"/>
      <c r="K35" s="0"/>
      <c r="L35" s="0"/>
      <c r="M35" s="0"/>
      <c r="N35" s="0"/>
      <c r="O35" s="0"/>
    </row>
    <row r="36" customFormat="false" ht="18" hidden="false" customHeight="true" outlineLevel="0" collapsed="false"/>
    <row r="37" customFormat="false" ht="18" hidden="false" customHeight="true" outlineLevel="0" collapsed="false"/>
    <row r="38" customFormat="false" ht="18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5:O15"/>
    <mergeCell ref="A18:O18"/>
    <mergeCell ref="P19:R19"/>
    <mergeCell ref="A27:O27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4.16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124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125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8.75" hidden="false" customHeight="true" outlineLevel="0" collapsed="false">
      <c r="A8" s="13" t="n">
        <v>213</v>
      </c>
      <c r="B8" s="19" t="s">
        <v>24</v>
      </c>
      <c r="C8" s="20" t="n">
        <v>40</v>
      </c>
      <c r="D8" s="21" t="n">
        <v>5.1</v>
      </c>
      <c r="E8" s="21" t="n">
        <v>4.6</v>
      </c>
      <c r="F8" s="21" t="n">
        <v>0.3</v>
      </c>
      <c r="G8" s="21" t="n">
        <f aca="false">D8*4+E8*9+F8*4</f>
        <v>63</v>
      </c>
      <c r="H8" s="21" t="n">
        <v>0.03</v>
      </c>
      <c r="I8" s="21" t="n">
        <v>0</v>
      </c>
      <c r="J8" s="21" t="n">
        <v>0.1</v>
      </c>
      <c r="K8" s="21" t="n">
        <v>0.2</v>
      </c>
      <c r="L8" s="21" t="n">
        <v>22</v>
      </c>
      <c r="M8" s="21" t="n">
        <v>77</v>
      </c>
      <c r="N8" s="21" t="n">
        <v>5</v>
      </c>
      <c r="O8" s="21" t="n">
        <v>1</v>
      </c>
    </row>
    <row r="9" s="18" customFormat="true" ht="13.5" hidden="false" customHeight="true" outlineLevel="0" collapsed="false">
      <c r="A9" s="13" t="s">
        <v>126</v>
      </c>
      <c r="B9" s="29" t="s">
        <v>127</v>
      </c>
      <c r="C9" s="73" t="n">
        <v>160</v>
      </c>
      <c r="D9" s="53" t="n">
        <v>2.34</v>
      </c>
      <c r="E9" s="53" t="n">
        <v>2.86</v>
      </c>
      <c r="F9" s="53" t="n">
        <v>4.92</v>
      </c>
      <c r="G9" s="70" t="n">
        <f aca="false">D9*4+E9*9+F9*4</f>
        <v>54.78</v>
      </c>
      <c r="H9" s="53" t="n">
        <v>0.027</v>
      </c>
      <c r="I9" s="53" t="n">
        <v>0.52</v>
      </c>
      <c r="J9" s="53" t="n">
        <v>0.02</v>
      </c>
      <c r="K9" s="53" t="n">
        <v>0.01</v>
      </c>
      <c r="L9" s="53" t="n">
        <v>102.08</v>
      </c>
      <c r="M9" s="53" t="n">
        <v>72.75</v>
      </c>
      <c r="N9" s="53" t="n">
        <v>11.31</v>
      </c>
      <c r="O9" s="53" t="n">
        <v>0.1</v>
      </c>
    </row>
    <row r="10" s="11" customFormat="true" ht="18" hidden="false" customHeight="true" outlineLevel="0" collapsed="false">
      <c r="A10" s="13" t="n">
        <v>14</v>
      </c>
      <c r="B10" s="29" t="s">
        <v>61</v>
      </c>
      <c r="C10" s="13" t="n">
        <v>5</v>
      </c>
      <c r="D10" s="13" t="n">
        <v>0.04</v>
      </c>
      <c r="E10" s="13" t="n">
        <v>3.6</v>
      </c>
      <c r="F10" s="13" t="n">
        <v>0.05</v>
      </c>
      <c r="G10" s="13" t="n">
        <v>33</v>
      </c>
      <c r="H10" s="28" t="n">
        <v>0</v>
      </c>
      <c r="I10" s="28" t="n">
        <v>0</v>
      </c>
      <c r="J10" s="28" t="n">
        <v>0.02</v>
      </c>
      <c r="K10" s="28" t="n">
        <v>0.05</v>
      </c>
      <c r="L10" s="28" t="n">
        <v>1.2</v>
      </c>
      <c r="M10" s="28" t="n">
        <v>1.5</v>
      </c>
      <c r="N10" s="28" t="n">
        <v>0</v>
      </c>
      <c r="O10" s="28" t="n">
        <v>0.01</v>
      </c>
      <c r="P10" s="25"/>
      <c r="AMJ10" s="26"/>
    </row>
    <row r="11" s="18" customFormat="true" ht="12.65" hidden="false" customHeight="true" outlineLevel="0" collapsed="false">
      <c r="A11" s="13" t="s">
        <v>84</v>
      </c>
      <c r="B11" s="52" t="s">
        <v>85</v>
      </c>
      <c r="C11" s="73" t="n">
        <v>180</v>
      </c>
      <c r="D11" s="53" t="n">
        <v>2.76</v>
      </c>
      <c r="E11" s="53" t="n">
        <v>2.41</v>
      </c>
      <c r="F11" s="53" t="n">
        <v>14.35</v>
      </c>
      <c r="G11" s="82" t="n">
        <f aca="false">D11*4+E11*9+F11*4</f>
        <v>90.13</v>
      </c>
      <c r="H11" s="53" t="n">
        <v>0.04</v>
      </c>
      <c r="I11" s="53" t="n">
        <v>1.16</v>
      </c>
      <c r="J11" s="83" t="n">
        <v>0.012</v>
      </c>
      <c r="K11" s="53" t="n">
        <v>0</v>
      </c>
      <c r="L11" s="53" t="n">
        <v>113.2</v>
      </c>
      <c r="M11" s="53" t="n">
        <v>81</v>
      </c>
      <c r="N11" s="53" t="n">
        <v>12.6</v>
      </c>
      <c r="O11" s="53" t="n">
        <v>0.12</v>
      </c>
    </row>
    <row r="12" s="18" customFormat="true" ht="15" hidden="false" customHeight="true" outlineLevel="0" collapsed="false">
      <c r="A12" s="51" t="s">
        <v>64</v>
      </c>
      <c r="B12" s="71" t="s">
        <v>65</v>
      </c>
      <c r="C12" s="22" t="n">
        <v>50</v>
      </c>
      <c r="D12" s="13" t="n">
        <v>0.2</v>
      </c>
      <c r="E12" s="13" t="n">
        <v>0.15</v>
      </c>
      <c r="F12" s="13" t="n">
        <v>5.15</v>
      </c>
      <c r="G12" s="21" t="n">
        <v>22.75</v>
      </c>
      <c r="H12" s="13" t="n">
        <v>0.013</v>
      </c>
      <c r="I12" s="13" t="n">
        <v>2.5</v>
      </c>
      <c r="J12" s="13" t="n">
        <v>0</v>
      </c>
      <c r="K12" s="13" t="n">
        <v>0.2</v>
      </c>
      <c r="L12" s="13" t="n">
        <v>9.5</v>
      </c>
      <c r="M12" s="13" t="n">
        <v>8</v>
      </c>
      <c r="N12" s="13" t="n">
        <v>6</v>
      </c>
      <c r="O12" s="13" t="n">
        <v>1.15</v>
      </c>
      <c r="AMJ12" s="26"/>
    </row>
    <row r="13" s="18" customFormat="true" ht="15" hidden="false" customHeight="true" outlineLevel="0" collapsed="false">
      <c r="A13" s="51" t="s">
        <v>30</v>
      </c>
      <c r="B13" s="71" t="s">
        <v>128</v>
      </c>
      <c r="C13" s="22" t="n">
        <v>30</v>
      </c>
      <c r="D13" s="21" t="n">
        <v>0</v>
      </c>
      <c r="E13" s="21" t="n">
        <v>0</v>
      </c>
      <c r="F13" s="21" t="n">
        <v>23.8</v>
      </c>
      <c r="G13" s="21" t="n">
        <v>96</v>
      </c>
      <c r="H13" s="21" t="n">
        <v>0</v>
      </c>
      <c r="I13" s="21" t="n">
        <v>0</v>
      </c>
      <c r="J13" s="21" t="n">
        <v>0</v>
      </c>
      <c r="K13" s="21" t="n">
        <v>0</v>
      </c>
      <c r="L13" s="21" t="n">
        <v>1</v>
      </c>
      <c r="M13" s="21" t="n">
        <v>0</v>
      </c>
      <c r="N13" s="21" t="n">
        <v>1</v>
      </c>
      <c r="O13" s="21" t="n">
        <v>0.1</v>
      </c>
      <c r="AMJ13" s="26"/>
    </row>
    <row r="14" s="30" customFormat="true" ht="18.2" hidden="false" customHeight="true" outlineLevel="0" collapsed="false">
      <c r="A14" s="13" t="s">
        <v>30</v>
      </c>
      <c r="B14" s="29" t="s">
        <v>31</v>
      </c>
      <c r="C14" s="13" t="n">
        <v>20</v>
      </c>
      <c r="D14" s="13" t="n">
        <v>1.48</v>
      </c>
      <c r="E14" s="13" t="n">
        <v>0.16</v>
      </c>
      <c r="F14" s="13" t="n">
        <v>9.6</v>
      </c>
      <c r="G14" s="21" t="n">
        <v>45.76</v>
      </c>
      <c r="H14" s="28" t="n">
        <v>0.02</v>
      </c>
      <c r="I14" s="28" t="n">
        <f aca="false">-J14</f>
        <v>-0</v>
      </c>
      <c r="J14" s="28" t="n">
        <v>0</v>
      </c>
      <c r="K14" s="28" t="n">
        <v>0.26</v>
      </c>
      <c r="L14" s="28" t="n">
        <v>4.6</v>
      </c>
      <c r="M14" s="28" t="n">
        <v>17.4</v>
      </c>
      <c r="N14" s="28" t="n">
        <v>6.6</v>
      </c>
      <c r="O14" s="28" t="n">
        <v>0.22</v>
      </c>
      <c r="AMJ14" s="31"/>
    </row>
    <row r="15" s="36" customFormat="true" ht="18" hidden="false" customHeight="true" outlineLevel="0" collapsed="false">
      <c r="A15" s="32"/>
      <c r="B15" s="33" t="s">
        <v>32</v>
      </c>
      <c r="C15" s="34" t="n">
        <f aca="false">C8+C9+C10+C11+C12+C13+C14</f>
        <v>485</v>
      </c>
      <c r="D15" s="35" t="n">
        <f aca="false">D8+D9+D10+D11+D12+D13+D14</f>
        <v>11.92</v>
      </c>
      <c r="E15" s="35" t="n">
        <f aca="false">E8+E9+E10+E11+E12+E13+E14</f>
        <v>13.78</v>
      </c>
      <c r="F15" s="35" t="n">
        <f aca="false">F8+F9+F10+F11+F12+F13+F14</f>
        <v>58.17</v>
      </c>
      <c r="G15" s="35" t="n">
        <f aca="false">G8+G9+G10+G11+G12+G13+G14</f>
        <v>405.42</v>
      </c>
      <c r="H15" s="35" t="n">
        <f aca="false">H8+H9+H10+H11+H12+H13+H14</f>
        <v>0.13</v>
      </c>
      <c r="I15" s="35" t="n">
        <f aca="false">I8+I9+I10+I11+I12+I13+I14</f>
        <v>4.18</v>
      </c>
      <c r="J15" s="35" t="n">
        <f aca="false">J8+J9+J10+J11+J12+J13+J14</f>
        <v>0.152</v>
      </c>
      <c r="K15" s="35" t="n">
        <f aca="false">K8+K9+K10+K11+K12+K13+K14</f>
        <v>0.72</v>
      </c>
      <c r="L15" s="35" t="n">
        <f aca="false">L8+L9+L10+L11+L12+L13+L14</f>
        <v>253.58</v>
      </c>
      <c r="M15" s="35" t="n">
        <f aca="false">M8+M9+M10+M11+M12+M13+M14</f>
        <v>257.65</v>
      </c>
      <c r="N15" s="35" t="n">
        <f aca="false">N8+N9+N10+N11+N12+N13+N14</f>
        <v>42.51</v>
      </c>
      <c r="O15" s="35" t="n">
        <f aca="false">O8+O9+O10+O11+O12+O13+O14</f>
        <v>2.7</v>
      </c>
    </row>
    <row r="16" s="18" customFormat="true" ht="13.5" hidden="false" customHeight="true" outlineLevel="0" collapsed="false">
      <c r="A16" s="38" t="s">
        <v>33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18" customFormat="true" ht="34.3" hidden="false" customHeight="true" outlineLevel="0" collapsed="false">
      <c r="A17" s="13" t="s">
        <v>30</v>
      </c>
      <c r="B17" s="68" t="s">
        <v>129</v>
      </c>
      <c r="C17" s="14" t="n">
        <v>200</v>
      </c>
      <c r="D17" s="13" t="n">
        <v>1.5</v>
      </c>
      <c r="E17" s="13" t="n">
        <v>0</v>
      </c>
      <c r="F17" s="13" t="n">
        <v>23</v>
      </c>
      <c r="G17" s="82" t="n">
        <f aca="false">D17*4+E17*9+F17*4</f>
        <v>98</v>
      </c>
      <c r="H17" s="13" t="n">
        <v>0</v>
      </c>
      <c r="I17" s="13" t="n">
        <v>14.8</v>
      </c>
      <c r="J17" s="13" t="n">
        <v>0</v>
      </c>
      <c r="K17" s="13" t="n">
        <v>0.5</v>
      </c>
      <c r="L17" s="13" t="n">
        <v>34.7</v>
      </c>
      <c r="M17" s="13" t="n">
        <v>36</v>
      </c>
      <c r="N17" s="13" t="n">
        <v>12</v>
      </c>
      <c r="O17" s="13" t="n">
        <v>0.7</v>
      </c>
      <c r="P17" s="41"/>
      <c r="AMJ17" s="26"/>
    </row>
    <row r="18" s="18" customFormat="true" ht="13.5" hidden="false" customHeight="true" outlineLevel="0" collapsed="false">
      <c r="A18" s="13"/>
      <c r="B18" s="33" t="s">
        <v>36</v>
      </c>
      <c r="C18" s="34" t="n">
        <f aca="false">SUM(C17:C17)</f>
        <v>200</v>
      </c>
      <c r="D18" s="42" t="n">
        <f aca="false">SUM(D17:D17)</f>
        <v>1.5</v>
      </c>
      <c r="E18" s="42" t="n">
        <f aca="false">SUM(E17:E17)</f>
        <v>0</v>
      </c>
      <c r="F18" s="42" t="n">
        <f aca="false">SUM(F17:F17)</f>
        <v>23</v>
      </c>
      <c r="G18" s="42" t="n">
        <f aca="false">SUM(G17:G17)</f>
        <v>98</v>
      </c>
      <c r="H18" s="42" t="n">
        <f aca="false">SUM(H17:H17)</f>
        <v>0</v>
      </c>
      <c r="I18" s="42" t="n">
        <f aca="false">SUM(I17:I17)</f>
        <v>14.8</v>
      </c>
      <c r="J18" s="42" t="n">
        <f aca="false">SUM(J17:J17)</f>
        <v>0</v>
      </c>
      <c r="K18" s="42" t="n">
        <f aca="false">SUM(K17:K17)</f>
        <v>0.5</v>
      </c>
      <c r="L18" s="42" t="n">
        <f aca="false">SUM(L17:L17)</f>
        <v>34.7</v>
      </c>
      <c r="M18" s="42" t="n">
        <f aca="false">SUM(M17:M17)</f>
        <v>36</v>
      </c>
      <c r="N18" s="42" t="n">
        <f aca="false">SUM(N17:N17)</f>
        <v>12</v>
      </c>
      <c r="O18" s="42" t="n">
        <f aca="false">SUM(O17:O17)</f>
        <v>0.7</v>
      </c>
    </row>
    <row r="19" s="18" customFormat="true" ht="13.5" hidden="false" customHeight="true" outlineLevel="0" collapsed="false">
      <c r="A19" s="38" t="s">
        <v>37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="11" customFormat="true" ht="19.95" hidden="false" customHeight="true" outlineLevel="0" collapsed="false">
      <c r="A20" s="13" t="n">
        <v>53</v>
      </c>
      <c r="B20" s="27" t="s">
        <v>130</v>
      </c>
      <c r="C20" s="15" t="s">
        <v>131</v>
      </c>
      <c r="D20" s="16" t="n">
        <v>0.98</v>
      </c>
      <c r="E20" s="16" t="n">
        <v>2.5</v>
      </c>
      <c r="F20" s="16" t="n">
        <v>4.4</v>
      </c>
      <c r="G20" s="70" t="n">
        <f aca="false">D20*4+E20*9+F20*4</f>
        <v>44.02</v>
      </c>
      <c r="H20" s="16" t="n">
        <v>0.024</v>
      </c>
      <c r="I20" s="16" t="n">
        <v>4.1</v>
      </c>
      <c r="J20" s="16" t="n">
        <v>0</v>
      </c>
      <c r="K20" s="16" t="n">
        <v>1.11</v>
      </c>
      <c r="L20" s="16" t="n">
        <v>17</v>
      </c>
      <c r="M20" s="16" t="n">
        <v>24.96</v>
      </c>
      <c r="N20" s="16" t="n">
        <v>11</v>
      </c>
      <c r="O20" s="16" t="n">
        <v>0.78</v>
      </c>
      <c r="P20" s="25"/>
      <c r="AMJ20" s="26"/>
    </row>
    <row r="21" s="49" customFormat="true" ht="15.75" hidden="false" customHeight="true" outlineLevel="0" collapsed="false">
      <c r="A21" s="13" t="n">
        <v>102</v>
      </c>
      <c r="B21" s="52" t="s">
        <v>132</v>
      </c>
      <c r="C21" s="13" t="n">
        <v>180</v>
      </c>
      <c r="D21" s="13" t="n">
        <v>3.95</v>
      </c>
      <c r="E21" s="13" t="n">
        <v>3.79</v>
      </c>
      <c r="F21" s="13" t="n">
        <v>11.9</v>
      </c>
      <c r="G21" s="82" t="n">
        <f aca="false">D21*4+E21*9+F21*4</f>
        <v>97.51</v>
      </c>
      <c r="H21" s="21" t="n">
        <v>0.16</v>
      </c>
      <c r="I21" s="21" t="n">
        <v>5.94</v>
      </c>
      <c r="J21" s="21" t="n">
        <v>0</v>
      </c>
      <c r="K21" s="21" t="n">
        <v>1.74</v>
      </c>
      <c r="L21" s="21" t="n">
        <v>30.72</v>
      </c>
      <c r="M21" s="21" t="n">
        <v>63.43</v>
      </c>
      <c r="N21" s="21" t="n">
        <v>25.61</v>
      </c>
      <c r="O21" s="21" t="n">
        <v>1.48</v>
      </c>
      <c r="P21" s="48"/>
      <c r="AMJ21" s="26"/>
    </row>
    <row r="22" s="18" customFormat="true" ht="19.4" hidden="false" customHeight="true" outlineLevel="0" collapsed="false">
      <c r="A22" s="22" t="s">
        <v>133</v>
      </c>
      <c r="B22" s="98" t="s">
        <v>134</v>
      </c>
      <c r="C22" s="99" t="n">
        <v>160</v>
      </c>
      <c r="D22" s="21" t="n">
        <v>11</v>
      </c>
      <c r="E22" s="21" t="n">
        <v>15.2</v>
      </c>
      <c r="F22" s="21" t="n">
        <v>14.2</v>
      </c>
      <c r="G22" s="21" t="n">
        <f aca="false">D22*4+E22*9+F22*4</f>
        <v>237.6</v>
      </c>
      <c r="H22" s="21" t="n">
        <v>0.09</v>
      </c>
      <c r="I22" s="21" t="n">
        <v>5.03</v>
      </c>
      <c r="J22" s="21" t="n">
        <v>0</v>
      </c>
      <c r="K22" s="21" t="n">
        <v>2.94</v>
      </c>
      <c r="L22" s="21" t="n">
        <v>30.22</v>
      </c>
      <c r="M22" s="21" t="n">
        <v>200.88</v>
      </c>
      <c r="N22" s="21" t="n">
        <v>39.61</v>
      </c>
      <c r="O22" s="21" t="n">
        <v>3.39</v>
      </c>
      <c r="P22" s="41"/>
      <c r="AMJ22" s="26"/>
    </row>
    <row r="23" s="18" customFormat="true" ht="20.1" hidden="false" customHeight="true" outlineLevel="0" collapsed="false">
      <c r="A23" s="13" t="s">
        <v>70</v>
      </c>
      <c r="B23" s="29" t="s">
        <v>92</v>
      </c>
      <c r="C23" s="13" t="n">
        <v>180</v>
      </c>
      <c r="D23" s="13" t="n">
        <v>0.14</v>
      </c>
      <c r="E23" s="13" t="n">
        <v>0.14</v>
      </c>
      <c r="F23" s="13" t="n">
        <v>25.09</v>
      </c>
      <c r="G23" s="70" t="n">
        <f aca="false">D23*4+E23*9+F23*4</f>
        <v>102.18</v>
      </c>
      <c r="H23" s="51" t="n">
        <v>0.02</v>
      </c>
      <c r="I23" s="51" t="n">
        <v>4.86</v>
      </c>
      <c r="J23" s="51" t="n">
        <v>0</v>
      </c>
      <c r="K23" s="51" t="n">
        <v>0</v>
      </c>
      <c r="L23" s="51" t="n">
        <v>10.8</v>
      </c>
      <c r="M23" s="51" t="n">
        <v>3.6</v>
      </c>
      <c r="N23" s="51" t="n">
        <v>3.6</v>
      </c>
      <c r="O23" s="51" t="n">
        <v>0.72</v>
      </c>
      <c r="P23" s="41"/>
      <c r="Q23" s="41"/>
      <c r="AMJ23" s="26"/>
    </row>
    <row r="24" s="30" customFormat="true" ht="18.2" hidden="false" customHeight="true" outlineLevel="0" collapsed="false">
      <c r="A24" s="13" t="s">
        <v>30</v>
      </c>
      <c r="B24" s="29" t="s">
        <v>31</v>
      </c>
      <c r="C24" s="13" t="n">
        <v>25</v>
      </c>
      <c r="D24" s="13" t="n">
        <v>1.85</v>
      </c>
      <c r="E24" s="13" t="n">
        <v>0.2</v>
      </c>
      <c r="F24" s="13" t="n">
        <v>12</v>
      </c>
      <c r="G24" s="21" t="n">
        <v>53.5</v>
      </c>
      <c r="H24" s="28" t="n">
        <v>0.05</v>
      </c>
      <c r="I24" s="28" t="n">
        <f aca="false">-J24</f>
        <v>-0</v>
      </c>
      <c r="J24" s="28" t="n">
        <v>0</v>
      </c>
      <c r="K24" s="28" t="n">
        <v>0.65</v>
      </c>
      <c r="L24" s="28" t="n">
        <v>11.5</v>
      </c>
      <c r="M24" s="28" t="n">
        <v>43.5</v>
      </c>
      <c r="N24" s="28" t="n">
        <v>16.5</v>
      </c>
      <c r="O24" s="28" t="n">
        <v>0.55</v>
      </c>
      <c r="AMJ24" s="31"/>
    </row>
    <row r="25" s="49" customFormat="true" ht="20.1" hidden="false" customHeight="true" outlineLevel="0" collapsed="false">
      <c r="A25" s="22" t="s">
        <v>30</v>
      </c>
      <c r="B25" s="56" t="s">
        <v>46</v>
      </c>
      <c r="C25" s="22" t="n">
        <v>35</v>
      </c>
      <c r="D25" s="21" t="n">
        <v>1.96</v>
      </c>
      <c r="E25" s="21" t="n">
        <v>0.39</v>
      </c>
      <c r="F25" s="21" t="n">
        <v>17.29</v>
      </c>
      <c r="G25" s="21" t="n">
        <v>80.46</v>
      </c>
      <c r="H25" s="21" t="n">
        <v>0.035</v>
      </c>
      <c r="I25" s="21" t="n">
        <v>0</v>
      </c>
      <c r="J25" s="21" t="n">
        <v>0</v>
      </c>
      <c r="K25" s="21" t="n">
        <v>0.31</v>
      </c>
      <c r="L25" s="21" t="n">
        <v>8.05</v>
      </c>
      <c r="M25" s="21" t="n">
        <v>37.1</v>
      </c>
      <c r="N25" s="21" t="n">
        <v>8.75</v>
      </c>
      <c r="O25" s="21" t="n">
        <v>1.08</v>
      </c>
      <c r="P25" s="48"/>
      <c r="AMJ25" s="26"/>
    </row>
    <row r="26" s="36" customFormat="true" ht="18" hidden="false" customHeight="true" outlineLevel="0" collapsed="false">
      <c r="A26" s="32"/>
      <c r="B26" s="33" t="s">
        <v>47</v>
      </c>
      <c r="C26" s="34" t="n">
        <f aca="false">C25+C24+C23+C22+C21+C20</f>
        <v>640</v>
      </c>
      <c r="D26" s="35" t="n">
        <f aca="false">D25+D24+D23+D22+D21+D20</f>
        <v>19.88</v>
      </c>
      <c r="E26" s="35" t="n">
        <f aca="false">E25+E24+E23+E22+E21+E20</f>
        <v>22.22</v>
      </c>
      <c r="F26" s="35" t="n">
        <f aca="false">F25+F24+F23+F22+F21+F20</f>
        <v>84.88</v>
      </c>
      <c r="G26" s="35" t="n">
        <f aca="false">G25+G24+G23+G22+G21+G20</f>
        <v>615.27</v>
      </c>
      <c r="H26" s="35" t="n">
        <f aca="false">H25+H24+H23+H22+H21+H20</f>
        <v>0.379</v>
      </c>
      <c r="I26" s="35" t="n">
        <f aca="false">I25+I24+I23+I22+I21+I20</f>
        <v>19.93</v>
      </c>
      <c r="J26" s="35" t="n">
        <f aca="false">J25+J24+J23+J22+J21+J20</f>
        <v>0</v>
      </c>
      <c r="K26" s="35" t="n">
        <f aca="false">K25+K24+K23+K22+K21+K20</f>
        <v>6.75</v>
      </c>
      <c r="L26" s="35" t="n">
        <f aca="false">L25+L24+L23+L22+L21+L20</f>
        <v>108.29</v>
      </c>
      <c r="M26" s="35" t="n">
        <f aca="false">M25+M24+M23+M22+M21+M20</f>
        <v>373.47</v>
      </c>
      <c r="N26" s="35" t="n">
        <f aca="false">N25+N24+N23+N22+N21+N20</f>
        <v>105.07</v>
      </c>
      <c r="O26" s="35" t="n">
        <f aca="false">O25+O24+O23+O22+O21+O20</f>
        <v>8</v>
      </c>
    </row>
    <row r="27" s="18" customFormat="true" ht="13.5" hidden="false" customHeight="true" outlineLevel="0" collapsed="false">
      <c r="A27" s="38" t="s">
        <v>48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60" customFormat="true" ht="20.85" hidden="false" customHeight="true" outlineLevel="0" collapsed="false">
      <c r="A28" s="13" t="n">
        <v>218</v>
      </c>
      <c r="B28" s="52" t="s">
        <v>135</v>
      </c>
      <c r="C28" s="57" t="n">
        <v>220</v>
      </c>
      <c r="D28" s="59" t="n">
        <v>25.79</v>
      </c>
      <c r="E28" s="59" t="n">
        <v>16.7</v>
      </c>
      <c r="F28" s="59" t="n">
        <v>30.95</v>
      </c>
      <c r="G28" s="59" t="n">
        <f aca="false">D28*4+E28*9+F28*4</f>
        <v>377.26</v>
      </c>
      <c r="H28" s="59" t="n">
        <v>0.08</v>
      </c>
      <c r="I28" s="59" t="n">
        <v>0.38</v>
      </c>
      <c r="J28" s="59" t="n">
        <v>0.14</v>
      </c>
      <c r="K28" s="59" t="n">
        <v>0.74</v>
      </c>
      <c r="L28" s="59" t="n">
        <v>196.62</v>
      </c>
      <c r="M28" s="59" t="n">
        <v>283</v>
      </c>
      <c r="N28" s="59" t="n">
        <v>33.6</v>
      </c>
      <c r="O28" s="59" t="n">
        <v>0.76</v>
      </c>
      <c r="AMJ28" s="26"/>
    </row>
    <row r="29" s="18" customFormat="true" ht="13.5" hidden="false" customHeight="true" outlineLevel="0" collapsed="false">
      <c r="A29" s="13" t="s">
        <v>136</v>
      </c>
      <c r="B29" s="29" t="s">
        <v>137</v>
      </c>
      <c r="C29" s="73" t="n">
        <v>180</v>
      </c>
      <c r="D29" s="53" t="n">
        <v>0.2</v>
      </c>
      <c r="E29" s="83" t="n">
        <v>0.012</v>
      </c>
      <c r="F29" s="53" t="n">
        <v>29.53</v>
      </c>
      <c r="G29" s="82" t="n">
        <f aca="false">D29*4+E29*9+F29*4</f>
        <v>119.028</v>
      </c>
      <c r="H29" s="53" t="n">
        <v>0</v>
      </c>
      <c r="I29" s="53" t="n">
        <v>0.22</v>
      </c>
      <c r="J29" s="53" t="n">
        <v>0</v>
      </c>
      <c r="K29" s="53" t="n">
        <v>0.11</v>
      </c>
      <c r="L29" s="53" t="n">
        <v>16.45</v>
      </c>
      <c r="M29" s="53" t="n">
        <v>9.7</v>
      </c>
      <c r="N29" s="53" t="n">
        <v>4</v>
      </c>
      <c r="O29" s="53" t="n">
        <v>0.61</v>
      </c>
    </row>
    <row r="30" s="18" customFormat="true" ht="13.5" hidden="false" customHeight="true" outlineLevel="0" collapsed="false">
      <c r="A30" s="13" t="n">
        <v>429</v>
      </c>
      <c r="B30" s="29" t="s">
        <v>138</v>
      </c>
      <c r="C30" s="73" t="n">
        <v>30</v>
      </c>
      <c r="D30" s="53" t="n">
        <v>2.34</v>
      </c>
      <c r="E30" s="53" t="n">
        <v>1.84</v>
      </c>
      <c r="F30" s="53" t="n">
        <v>14.34</v>
      </c>
      <c r="G30" s="82" t="n">
        <f aca="false">D30*4+E30*9+F30*4</f>
        <v>83.28</v>
      </c>
      <c r="H30" s="53" t="n">
        <v>0.04</v>
      </c>
      <c r="I30" s="53" t="n">
        <v>0</v>
      </c>
      <c r="J30" s="83" t="n">
        <v>0</v>
      </c>
      <c r="K30" s="53" t="n">
        <v>0.85</v>
      </c>
      <c r="L30" s="53" t="n">
        <v>6.78</v>
      </c>
      <c r="M30" s="53" t="n">
        <v>23.52</v>
      </c>
      <c r="N30" s="53" t="n">
        <v>9.12</v>
      </c>
      <c r="O30" s="53" t="n">
        <v>0.44</v>
      </c>
    </row>
    <row r="31" s="18" customFormat="true" ht="13.5" hidden="false" customHeight="true" outlineLevel="0" collapsed="false">
      <c r="A31" s="13"/>
      <c r="B31" s="33" t="s">
        <v>51</v>
      </c>
      <c r="C31" s="34" t="n">
        <f aca="false">C30+C29+C28</f>
        <v>430</v>
      </c>
      <c r="D31" s="35" t="n">
        <f aca="false">D30+D29+D28</f>
        <v>28.33</v>
      </c>
      <c r="E31" s="35" t="n">
        <f aca="false">E30+E29+E28</f>
        <v>18.552</v>
      </c>
      <c r="F31" s="35" t="n">
        <f aca="false">F30+F29+F28</f>
        <v>74.82</v>
      </c>
      <c r="G31" s="35" t="n">
        <f aca="false">G30+G29+G28</f>
        <v>579.568</v>
      </c>
      <c r="H31" s="35" t="n">
        <f aca="false">H30+H29+H28</f>
        <v>0.12</v>
      </c>
      <c r="I31" s="35" t="n">
        <f aca="false">I30+I29+I28</f>
        <v>0.6</v>
      </c>
      <c r="J31" s="35" t="n">
        <f aca="false">J30+J29+J28</f>
        <v>0.14</v>
      </c>
      <c r="K31" s="35" t="n">
        <f aca="false">K30+K29+K28</f>
        <v>1.7</v>
      </c>
      <c r="L31" s="35" t="n">
        <f aca="false">L30+L29+L28</f>
        <v>219.85</v>
      </c>
      <c r="M31" s="35" t="n">
        <f aca="false">M30+M29+M28</f>
        <v>316.22</v>
      </c>
      <c r="N31" s="35" t="n">
        <f aca="false">N30+N29+N28</f>
        <v>46.72</v>
      </c>
      <c r="O31" s="35" t="n">
        <f aca="false">O30+O29+O28</f>
        <v>1.81</v>
      </c>
    </row>
    <row r="32" s="36" customFormat="true" ht="18" hidden="false" customHeight="true" outlineLevel="0" collapsed="false">
      <c r="A32" s="61"/>
      <c r="B32" s="33" t="s">
        <v>52</v>
      </c>
      <c r="C32" s="62"/>
      <c r="D32" s="63" t="n">
        <f aca="false">D15+D18+D26+D31</f>
        <v>61.63</v>
      </c>
      <c r="E32" s="63" t="n">
        <f aca="false">E15+E18+E26+E31</f>
        <v>54.552</v>
      </c>
      <c r="F32" s="63" t="n">
        <f aca="false">F15+F18+F26+F31</f>
        <v>240.87</v>
      </c>
      <c r="G32" s="63" t="n">
        <f aca="false">G15+G18+G26+G31</f>
        <v>1698.258</v>
      </c>
      <c r="H32" s="63" t="n">
        <f aca="false">H15+H18+H26+H31</f>
        <v>0.629</v>
      </c>
      <c r="I32" s="63" t="n">
        <f aca="false">I15+I18+I26+I31</f>
        <v>39.51</v>
      </c>
      <c r="J32" s="63" t="n">
        <f aca="false">J15+J18+J26+J31</f>
        <v>0.292</v>
      </c>
      <c r="K32" s="63" t="n">
        <f aca="false">K15+K18+K26+K31</f>
        <v>9.67</v>
      </c>
      <c r="L32" s="63" t="n">
        <f aca="false">L15+L18+L26+L31</f>
        <v>616.42</v>
      </c>
      <c r="M32" s="63" t="n">
        <f aca="false">M15+M18+M26+M31</f>
        <v>983.34</v>
      </c>
      <c r="N32" s="63" t="n">
        <f aca="false">N15+N18+N26+N31</f>
        <v>206.3</v>
      </c>
      <c r="O32" s="63" t="n">
        <f aca="false">O15+O18+O26+O31</f>
        <v>13.21</v>
      </c>
    </row>
    <row r="33" s="18" customFormat="true" ht="18" hidden="false" customHeight="true" outlineLevel="0" collapsed="false">
      <c r="A33" s="84"/>
      <c r="B33" s="84"/>
      <c r="C33" s="84"/>
      <c r="D33" s="84"/>
      <c r="E33" s="84"/>
      <c r="F33" s="84"/>
      <c r="G33" s="84"/>
      <c r="H33" s="55"/>
    </row>
    <row r="34" s="85" customFormat="true" ht="18" hidden="false" customHeight="true" outlineLevel="0" collapsed="false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="85" customFormat="true" ht="18" hidden="false" customHeight="true" outlineLevel="0" collapsed="false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="85" customFormat="true" ht="18" hidden="false" customHeight="true" outlineLevel="0" collapsed="false">
      <c r="A36" s="26"/>
      <c r="B36" s="26"/>
      <c r="C36" s="26"/>
      <c r="D36" s="26"/>
      <c r="E36" s="26"/>
      <c r="F36" s="26"/>
      <c r="G36" s="75"/>
    </row>
    <row r="37" s="85" customFormat="true" ht="18" hidden="false" customHeight="true" outlineLevel="0" collapsed="false">
      <c r="A37" s="26"/>
      <c r="B37" s="26"/>
      <c r="C37" s="26"/>
      <c r="D37" s="26"/>
      <c r="E37" s="26"/>
      <c r="F37" s="26"/>
      <c r="G37" s="75"/>
    </row>
    <row r="38" s="85" customFormat="true" ht="18" hidden="false" customHeight="true" outlineLevel="0" collapsed="false">
      <c r="A38" s="26"/>
      <c r="B38" s="26"/>
      <c r="C38" s="26"/>
      <c r="D38" s="26"/>
      <c r="E38" s="26"/>
      <c r="F38" s="26"/>
      <c r="G38" s="75"/>
    </row>
    <row r="39" s="85" customFormat="true" ht="12.75" hidden="false" customHeight="false" outlineLevel="0" collapsed="false">
      <c r="A39" s="26"/>
      <c r="B39" s="26"/>
      <c r="C39" s="26"/>
      <c r="D39" s="26"/>
      <c r="E39" s="26"/>
      <c r="F39" s="26"/>
      <c r="G39" s="75"/>
    </row>
    <row r="40" s="85" customFormat="true" ht="12.75" hidden="false" customHeight="false" outlineLevel="0" collapsed="false">
      <c r="A40" s="26"/>
      <c r="B40" s="26"/>
      <c r="C40" s="26"/>
      <c r="D40" s="26"/>
      <c r="E40" s="26"/>
      <c r="F40" s="26"/>
      <c r="G40" s="75"/>
    </row>
    <row r="41" s="85" customFormat="true" ht="12.75" hidden="false" customHeight="false" outlineLevel="0" collapsed="false">
      <c r="A41" s="26"/>
      <c r="B41" s="26"/>
      <c r="C41" s="26"/>
      <c r="D41" s="26"/>
      <c r="E41" s="26"/>
      <c r="F41" s="26"/>
      <c r="G41" s="75"/>
    </row>
    <row r="42" s="85" customFormat="true" ht="12.75" hidden="false" customHeight="false" outlineLevel="0" collapsed="false">
      <c r="A42" s="26"/>
      <c r="B42" s="26"/>
      <c r="C42" s="26"/>
      <c r="D42" s="26"/>
      <c r="E42" s="26"/>
      <c r="F42" s="26"/>
      <c r="G42" s="75"/>
    </row>
    <row r="43" s="85" customFormat="true" ht="12.75" hidden="false" customHeight="false" outlineLevel="0" collapsed="false">
      <c r="A43" s="26"/>
      <c r="B43" s="26"/>
      <c r="C43" s="26"/>
      <c r="D43" s="26"/>
      <c r="E43" s="26"/>
      <c r="F43" s="26"/>
      <c r="G43" s="75"/>
    </row>
    <row r="44" s="85" customFormat="true" ht="12.75" hidden="false" customHeight="false" outlineLevel="0" collapsed="false">
      <c r="A44" s="26"/>
      <c r="B44" s="26"/>
      <c r="C44" s="26"/>
      <c r="D44" s="26"/>
      <c r="E44" s="26"/>
      <c r="F44" s="26"/>
      <c r="G44" s="75"/>
    </row>
    <row r="45" s="85" customFormat="true" ht="12.75" hidden="false" customHeight="false" outlineLevel="0" collapsed="false">
      <c r="A45" s="26"/>
      <c r="B45" s="26"/>
      <c r="C45" s="26"/>
      <c r="D45" s="26"/>
      <c r="E45" s="26"/>
      <c r="F45" s="26"/>
      <c r="G45" s="75"/>
    </row>
    <row r="46" s="85" customFormat="true" ht="12.75" hidden="false" customHeight="false" outlineLevel="0" collapsed="false">
      <c r="A46" s="26"/>
      <c r="B46" s="26"/>
      <c r="C46" s="26"/>
      <c r="D46" s="26"/>
      <c r="E46" s="26"/>
      <c r="F46" s="26"/>
      <c r="G46" s="75"/>
    </row>
    <row r="47" s="85" customFormat="true" ht="12.75" hidden="false" customHeight="false" outlineLevel="0" collapsed="false">
      <c r="A47" s="26"/>
      <c r="B47" s="26"/>
      <c r="C47" s="26"/>
      <c r="D47" s="26"/>
      <c r="E47" s="26"/>
      <c r="F47" s="26"/>
      <c r="G47" s="75"/>
    </row>
    <row r="48" s="85" customFormat="true" ht="12.75" hidden="false" customHeight="false" outlineLevel="0" collapsed="false">
      <c r="A48" s="26"/>
      <c r="B48" s="26"/>
      <c r="C48" s="26"/>
      <c r="D48" s="26"/>
      <c r="E48" s="26"/>
      <c r="F48" s="26"/>
      <c r="G48" s="75"/>
    </row>
    <row r="49" s="85" customFormat="true" ht="12.75" hidden="false" customHeight="false" outlineLevel="0" collapsed="false">
      <c r="A49" s="26"/>
      <c r="B49" s="26"/>
      <c r="C49" s="26"/>
      <c r="D49" s="26"/>
      <c r="E49" s="26"/>
      <c r="F49" s="26"/>
      <c r="G49" s="75"/>
    </row>
    <row r="50" s="85" customFormat="true" ht="12.75" hidden="false" customHeight="false" outlineLevel="0" collapsed="false">
      <c r="A50" s="26"/>
      <c r="B50" s="26"/>
      <c r="C50" s="26"/>
      <c r="D50" s="26"/>
      <c r="E50" s="26"/>
      <c r="F50" s="26"/>
      <c r="G50" s="75"/>
    </row>
    <row r="51" s="85" customFormat="true" ht="12.75" hidden="false" customHeight="false" outlineLevel="0" collapsed="false">
      <c r="A51" s="26"/>
      <c r="B51" s="26"/>
      <c r="C51" s="26"/>
      <c r="D51" s="26"/>
      <c r="E51" s="26"/>
      <c r="F51" s="26"/>
      <c r="G51" s="75"/>
    </row>
    <row r="52" s="85" customFormat="true" ht="12.75" hidden="false" customHeight="false" outlineLevel="0" collapsed="false">
      <c r="A52" s="26"/>
      <c r="B52" s="26"/>
      <c r="C52" s="26"/>
      <c r="D52" s="26"/>
      <c r="E52" s="26"/>
      <c r="F52" s="26"/>
      <c r="G52" s="75"/>
    </row>
    <row r="53" s="85" customFormat="true" ht="12.75" hidden="false" customHeight="false" outlineLevel="0" collapsed="false">
      <c r="A53" s="26"/>
      <c r="B53" s="26"/>
      <c r="C53" s="26"/>
      <c r="D53" s="26"/>
      <c r="E53" s="26"/>
      <c r="F53" s="26"/>
      <c r="G53" s="75"/>
    </row>
    <row r="54" s="85" customFormat="true" ht="12.75" hidden="false" customHeight="false" outlineLevel="0" collapsed="false">
      <c r="A54" s="26"/>
      <c r="B54" s="26"/>
      <c r="C54" s="26"/>
      <c r="D54" s="26"/>
      <c r="E54" s="26"/>
      <c r="F54" s="26"/>
      <c r="G54" s="75"/>
    </row>
    <row r="55" s="85" customFormat="true" ht="12.75" hidden="false" customHeight="false" outlineLevel="0" collapsed="false">
      <c r="A55" s="26"/>
      <c r="B55" s="26"/>
      <c r="C55" s="26"/>
      <c r="D55" s="26"/>
      <c r="E55" s="26"/>
      <c r="F55" s="26"/>
      <c r="G55" s="75"/>
    </row>
    <row r="56" s="85" customFormat="true" ht="12.75" hidden="false" customHeight="false" outlineLevel="0" collapsed="false">
      <c r="A56" s="26"/>
      <c r="B56" s="26"/>
      <c r="C56" s="26"/>
      <c r="D56" s="26"/>
      <c r="E56" s="26"/>
      <c r="F56" s="26"/>
      <c r="G56" s="75"/>
    </row>
    <row r="57" s="85" customFormat="true" ht="12.75" hidden="false" customHeight="false" outlineLevel="0" collapsed="false">
      <c r="A57" s="26"/>
      <c r="B57" s="26"/>
      <c r="C57" s="26"/>
      <c r="D57" s="26"/>
      <c r="E57" s="26"/>
      <c r="F57" s="26"/>
      <c r="G57" s="75"/>
    </row>
    <row r="58" s="85" customFormat="true" ht="12.75" hidden="false" customHeight="false" outlineLevel="0" collapsed="false">
      <c r="A58" s="26"/>
      <c r="B58" s="26"/>
      <c r="C58" s="26"/>
      <c r="D58" s="26"/>
      <c r="E58" s="26"/>
      <c r="F58" s="26"/>
      <c r="G58" s="75"/>
    </row>
    <row r="59" s="85" customFormat="true" ht="12.75" hidden="false" customHeight="false" outlineLevel="0" collapsed="false">
      <c r="A59" s="26"/>
      <c r="B59" s="26"/>
      <c r="C59" s="26"/>
      <c r="D59" s="26"/>
      <c r="E59" s="26"/>
      <c r="F59" s="26"/>
      <c r="G59" s="75"/>
    </row>
    <row r="60" s="85" customFormat="true" ht="12.75" hidden="false" customHeight="false" outlineLevel="0" collapsed="false">
      <c r="A60" s="26"/>
      <c r="B60" s="26"/>
      <c r="C60" s="26"/>
      <c r="D60" s="26"/>
      <c r="E60" s="26"/>
      <c r="F60" s="26"/>
      <c r="G60" s="75"/>
    </row>
    <row r="1048576" customFormat="false" ht="12.8" hidden="false" customHeight="false" outlineLevel="0" collapsed="false"/>
  </sheetData>
  <mergeCells count="14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6:O16"/>
    <mergeCell ref="A19:O19"/>
    <mergeCell ref="A27:O27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5.95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139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125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49" customFormat="true" ht="13.5" hidden="false" customHeight="true" outlineLevel="0" collapsed="false">
      <c r="A8" s="13" t="n">
        <v>59</v>
      </c>
      <c r="B8" s="68" t="s">
        <v>55</v>
      </c>
      <c r="C8" s="14" t="s">
        <v>56</v>
      </c>
      <c r="D8" s="13" t="n">
        <v>0.53</v>
      </c>
      <c r="E8" s="13" t="n">
        <v>0.08</v>
      </c>
      <c r="F8" s="13" t="n">
        <v>4.25</v>
      </c>
      <c r="G8" s="13" t="n">
        <v>19.95</v>
      </c>
      <c r="H8" s="51" t="n">
        <v>0.02</v>
      </c>
      <c r="I8" s="51" t="n">
        <v>2.18</v>
      </c>
      <c r="J8" s="51" t="n">
        <v>0</v>
      </c>
      <c r="K8" s="51" t="n">
        <v>0.17</v>
      </c>
      <c r="L8" s="51" t="n">
        <v>12</v>
      </c>
      <c r="M8" s="51" t="n">
        <v>22.27</v>
      </c>
      <c r="N8" s="51" t="n">
        <v>15.18</v>
      </c>
      <c r="O8" s="51" t="n">
        <v>0.53</v>
      </c>
      <c r="P8" s="48"/>
      <c r="AMJ8" s="26"/>
    </row>
    <row r="9" s="18" customFormat="true" ht="17.25" hidden="false" customHeight="true" outlineLevel="0" collapsed="false">
      <c r="A9" s="13" t="s">
        <v>140</v>
      </c>
      <c r="B9" s="68" t="s">
        <v>141</v>
      </c>
      <c r="C9" s="73" t="n">
        <v>150</v>
      </c>
      <c r="D9" s="53" t="n">
        <v>12.6</v>
      </c>
      <c r="E9" s="53" t="n">
        <v>18.72</v>
      </c>
      <c r="F9" s="53" t="n">
        <v>2.43</v>
      </c>
      <c r="G9" s="53" t="n">
        <f aca="false">D9*4+E9*9+F9*4</f>
        <v>228.6</v>
      </c>
      <c r="H9" s="83" t="n">
        <v>0.088</v>
      </c>
      <c r="I9" s="53" t="n">
        <v>0.3</v>
      </c>
      <c r="J9" s="53" t="n">
        <v>0.36</v>
      </c>
      <c r="K9" s="53" t="n">
        <v>0.84</v>
      </c>
      <c r="L9" s="53" t="n">
        <v>258</v>
      </c>
      <c r="M9" s="53" t="n">
        <v>316.06</v>
      </c>
      <c r="N9" s="53" t="n">
        <v>23.29</v>
      </c>
      <c r="O9" s="53" t="n">
        <v>2.72</v>
      </c>
    </row>
    <row r="10" s="18" customFormat="true" ht="17.9" hidden="false" customHeight="true" outlineLevel="0" collapsed="false">
      <c r="A10" s="13" t="s">
        <v>102</v>
      </c>
      <c r="B10" s="52" t="s">
        <v>103</v>
      </c>
      <c r="C10" s="73" t="n">
        <v>180</v>
      </c>
      <c r="D10" s="53" t="n">
        <v>1.3</v>
      </c>
      <c r="E10" s="53" t="n">
        <v>1.21</v>
      </c>
      <c r="F10" s="53" t="n">
        <v>8.33</v>
      </c>
      <c r="G10" s="53" t="n">
        <f aca="false">D10*4+E10*9+F10*4</f>
        <v>49.41</v>
      </c>
      <c r="H10" s="53" t="n">
        <v>0.04</v>
      </c>
      <c r="I10" s="53" t="n">
        <v>1.19</v>
      </c>
      <c r="J10" s="83" t="n">
        <v>0.008</v>
      </c>
      <c r="K10" s="53" t="n">
        <v>0</v>
      </c>
      <c r="L10" s="53" t="n">
        <v>113.94</v>
      </c>
      <c r="M10" s="53" t="n">
        <v>83.52</v>
      </c>
      <c r="N10" s="53" t="n">
        <v>13.86</v>
      </c>
      <c r="O10" s="53" t="n">
        <v>0.37</v>
      </c>
    </row>
    <row r="11" s="30" customFormat="true" ht="18.2" hidden="false" customHeight="true" outlineLevel="0" collapsed="false">
      <c r="A11" s="13" t="s">
        <v>30</v>
      </c>
      <c r="B11" s="29" t="s">
        <v>31</v>
      </c>
      <c r="C11" s="13" t="n">
        <v>25</v>
      </c>
      <c r="D11" s="13" t="n">
        <v>1.85</v>
      </c>
      <c r="E11" s="13" t="n">
        <v>0.2</v>
      </c>
      <c r="F11" s="13" t="n">
        <v>12</v>
      </c>
      <c r="G11" s="21" t="n">
        <v>53.5</v>
      </c>
      <c r="H11" s="28" t="n">
        <v>0.05</v>
      </c>
      <c r="I11" s="28" t="n">
        <f aca="false">-J11</f>
        <v>-0</v>
      </c>
      <c r="J11" s="28" t="n">
        <v>0</v>
      </c>
      <c r="K11" s="28" t="n">
        <v>0.65</v>
      </c>
      <c r="L11" s="28" t="n">
        <v>11.5</v>
      </c>
      <c r="M11" s="28" t="n">
        <v>43.5</v>
      </c>
      <c r="N11" s="28" t="n">
        <v>16.5</v>
      </c>
      <c r="O11" s="28" t="n">
        <v>0.55</v>
      </c>
      <c r="AMJ11" s="31"/>
    </row>
    <row r="12" s="36" customFormat="true" ht="18" hidden="false" customHeight="true" outlineLevel="0" collapsed="false">
      <c r="A12" s="32"/>
      <c r="B12" s="33" t="s">
        <v>32</v>
      </c>
      <c r="C12" s="34" t="n">
        <f aca="false">C11+C10+C9+C8</f>
        <v>405</v>
      </c>
      <c r="D12" s="35" t="n">
        <f aca="false">D11+D10+D9+D8</f>
        <v>16.28</v>
      </c>
      <c r="E12" s="35" t="n">
        <f aca="false">E11+E10+E9+E8</f>
        <v>20.21</v>
      </c>
      <c r="F12" s="35" t="n">
        <f aca="false">F11+F10+F9+F8</f>
        <v>27.01</v>
      </c>
      <c r="G12" s="35" t="n">
        <f aca="false">G11+G10+G9+G8</f>
        <v>351.46</v>
      </c>
      <c r="H12" s="35" t="n">
        <f aca="false">H11+H10+H9+H8</f>
        <v>0.198</v>
      </c>
      <c r="I12" s="35" t="n">
        <f aca="false">I11+I10+I9+I8</f>
        <v>3.67</v>
      </c>
      <c r="J12" s="35" t="n">
        <f aca="false">J11+J10+J9+J8</f>
        <v>0.368</v>
      </c>
      <c r="K12" s="35" t="n">
        <f aca="false">K11+K10+K9+K8</f>
        <v>1.66</v>
      </c>
      <c r="L12" s="35" t="n">
        <f aca="false">L11+L10+L9+L8</f>
        <v>395.44</v>
      </c>
      <c r="M12" s="35" t="n">
        <f aca="false">M11+M10+M9+M8</f>
        <v>465.35</v>
      </c>
      <c r="N12" s="35" t="n">
        <f aca="false">N11+N10+N9+N8</f>
        <v>68.83</v>
      </c>
      <c r="O12" s="35" t="n">
        <f aca="false">O11+O10+O9+O8</f>
        <v>4.17</v>
      </c>
    </row>
    <row r="13" s="18" customFormat="true" ht="13.5" hidden="false" customHeight="true" outlineLevel="0" collapsed="false">
      <c r="A13" s="38" t="s">
        <v>33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="18" customFormat="true" ht="15" hidden="false" customHeight="true" outlineLevel="0" collapsed="false">
      <c r="A14" s="51" t="n">
        <v>385</v>
      </c>
      <c r="B14" s="71" t="s">
        <v>142</v>
      </c>
      <c r="C14" s="22" t="n">
        <v>200</v>
      </c>
      <c r="D14" s="21" t="n">
        <v>5.8</v>
      </c>
      <c r="E14" s="21" t="n">
        <v>5</v>
      </c>
      <c r="F14" s="21" t="n">
        <v>9.6</v>
      </c>
      <c r="G14" s="21" t="n">
        <v>108</v>
      </c>
      <c r="H14" s="13" t="n">
        <v>0.08</v>
      </c>
      <c r="I14" s="13" t="n">
        <v>2.6</v>
      </c>
      <c r="J14" s="13" t="n">
        <v>0.013</v>
      </c>
      <c r="K14" s="13" t="n">
        <v>0</v>
      </c>
      <c r="L14" s="13" t="n">
        <v>240</v>
      </c>
      <c r="M14" s="13" t="n">
        <v>180</v>
      </c>
      <c r="N14" s="13" t="n">
        <v>28</v>
      </c>
      <c r="O14" s="13" t="n">
        <v>0.2</v>
      </c>
      <c r="AMJ14" s="26"/>
    </row>
    <row r="15" s="18" customFormat="true" ht="13.5" hidden="false" customHeight="true" outlineLevel="0" collapsed="false">
      <c r="A15" s="13"/>
      <c r="B15" s="33" t="s">
        <v>36</v>
      </c>
      <c r="C15" s="34" t="n">
        <f aca="false">SUM(C14:C14)</f>
        <v>200</v>
      </c>
      <c r="D15" s="42" t="n">
        <f aca="false">SUM(D14:D14)</f>
        <v>5.8</v>
      </c>
      <c r="E15" s="42" t="n">
        <f aca="false">SUM(E14:E14)</f>
        <v>5</v>
      </c>
      <c r="F15" s="42" t="n">
        <f aca="false">SUM(F14:F14)</f>
        <v>9.6</v>
      </c>
      <c r="G15" s="42" t="n">
        <f aca="false">SUM(G14:G14)</f>
        <v>108</v>
      </c>
      <c r="H15" s="42" t="n">
        <f aca="false">SUM(H14:H14)</f>
        <v>0.08</v>
      </c>
      <c r="I15" s="42" t="n">
        <f aca="false">SUM(I14:I14)</f>
        <v>2.6</v>
      </c>
      <c r="J15" s="42" t="n">
        <f aca="false">SUM(J14:J14)</f>
        <v>0.013</v>
      </c>
      <c r="K15" s="42" t="n">
        <f aca="false">SUM(K14:K14)</f>
        <v>0</v>
      </c>
      <c r="L15" s="42" t="n">
        <f aca="false">SUM(L14:L14)</f>
        <v>240</v>
      </c>
      <c r="M15" s="42" t="n">
        <f aca="false">SUM(M14:M14)</f>
        <v>180</v>
      </c>
      <c r="N15" s="42" t="n">
        <f aca="false">SUM(N14:N14)</f>
        <v>28</v>
      </c>
      <c r="O15" s="42" t="n">
        <f aca="false">SUM(O14:O14)</f>
        <v>0.2</v>
      </c>
    </row>
    <row r="16" s="18" customFormat="true" ht="13.5" hidden="false" customHeight="true" outlineLevel="0" collapsed="false">
      <c r="A16" s="38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="49" customFormat="true" ht="16.5" hidden="false" customHeight="true" outlineLevel="0" collapsed="false">
      <c r="A17" s="43" t="n">
        <v>70</v>
      </c>
      <c r="B17" s="44" t="s">
        <v>38</v>
      </c>
      <c r="C17" s="45" t="n">
        <v>50</v>
      </c>
      <c r="D17" s="21" t="n">
        <v>0.4</v>
      </c>
      <c r="E17" s="21" t="n">
        <v>0</v>
      </c>
      <c r="F17" s="21" t="n">
        <v>0.85</v>
      </c>
      <c r="G17" s="46" t="n">
        <v>5</v>
      </c>
      <c r="H17" s="13" t="n">
        <v>0.008</v>
      </c>
      <c r="I17" s="13" t="n">
        <v>1.75</v>
      </c>
      <c r="J17" s="13" t="n">
        <v>0</v>
      </c>
      <c r="K17" s="47" t="n">
        <v>0.05</v>
      </c>
      <c r="L17" s="13" t="n">
        <v>11.5</v>
      </c>
      <c r="M17" s="13" t="n">
        <v>12</v>
      </c>
      <c r="N17" s="13" t="n">
        <v>7</v>
      </c>
      <c r="O17" s="13" t="n">
        <v>0.3</v>
      </c>
      <c r="P17" s="48"/>
      <c r="AMJ17" s="26"/>
    </row>
    <row r="18" s="18" customFormat="true" ht="15.65" hidden="false" customHeight="true" outlineLevel="0" collapsed="false">
      <c r="A18" s="13" t="n">
        <v>92</v>
      </c>
      <c r="B18" s="52" t="s">
        <v>143</v>
      </c>
      <c r="C18" s="13" t="n">
        <v>180</v>
      </c>
      <c r="D18" s="13" t="n">
        <v>1.17</v>
      </c>
      <c r="E18" s="13" t="n">
        <v>4.6</v>
      </c>
      <c r="F18" s="13" t="n">
        <v>4.52</v>
      </c>
      <c r="G18" s="53" t="n">
        <f aca="false">D18*4+E18*9+F18*4</f>
        <v>64.16</v>
      </c>
      <c r="H18" s="13" t="n">
        <v>0.04</v>
      </c>
      <c r="I18" s="13" t="n">
        <v>7.98</v>
      </c>
      <c r="J18" s="13" t="n">
        <v>0</v>
      </c>
      <c r="K18" s="13" t="n">
        <v>1.7</v>
      </c>
      <c r="L18" s="13" t="n">
        <v>34.08</v>
      </c>
      <c r="M18" s="13" t="n">
        <v>31.88</v>
      </c>
      <c r="N18" s="13" t="n">
        <v>14.71</v>
      </c>
      <c r="O18" s="13" t="n">
        <v>0.56</v>
      </c>
      <c r="P18" s="41"/>
      <c r="AMJ18" s="26"/>
    </row>
    <row r="19" s="18" customFormat="true" ht="14.9" hidden="false" customHeight="true" outlineLevel="0" collapsed="false">
      <c r="A19" s="13" t="n">
        <v>268</v>
      </c>
      <c r="B19" s="52" t="s">
        <v>144</v>
      </c>
      <c r="C19" s="13" t="n">
        <v>70</v>
      </c>
      <c r="D19" s="13" t="n">
        <v>9.8</v>
      </c>
      <c r="E19" s="13" t="n">
        <v>8.26</v>
      </c>
      <c r="F19" s="13" t="n">
        <v>11.24</v>
      </c>
      <c r="G19" s="13" t="n">
        <f aca="false">D19*4+E19*9+F19*4</f>
        <v>158.5</v>
      </c>
      <c r="H19" s="53" t="n">
        <v>0.04</v>
      </c>
      <c r="I19" s="53" t="n">
        <v>0</v>
      </c>
      <c r="J19" s="53" t="n">
        <v>0.022</v>
      </c>
      <c r="K19" s="53" t="n">
        <v>0.04</v>
      </c>
      <c r="L19" s="53" t="n">
        <v>8.08</v>
      </c>
      <c r="M19" s="53" t="n">
        <v>108.02</v>
      </c>
      <c r="N19" s="53" t="n">
        <v>19.47</v>
      </c>
      <c r="O19" s="53" t="n">
        <v>1.71</v>
      </c>
      <c r="P19" s="41"/>
      <c r="AMJ19" s="26"/>
    </row>
    <row r="20" s="11" customFormat="true" ht="18" hidden="false" customHeight="true" outlineLevel="0" collapsed="false">
      <c r="A20" s="22" t="n">
        <v>303</v>
      </c>
      <c r="B20" s="71" t="s">
        <v>145</v>
      </c>
      <c r="C20" s="100" t="n">
        <v>150</v>
      </c>
      <c r="D20" s="13" t="n">
        <v>3.99</v>
      </c>
      <c r="E20" s="13" t="n">
        <v>4.2</v>
      </c>
      <c r="F20" s="13" t="n">
        <v>24.54</v>
      </c>
      <c r="G20" s="53" t="n">
        <f aca="false">D20*4+E20*9+F20*4</f>
        <v>151.92</v>
      </c>
      <c r="H20" s="13" t="n">
        <v>0.09</v>
      </c>
      <c r="I20" s="13" t="n">
        <v>0</v>
      </c>
      <c r="J20" s="13" t="n">
        <v>0.009</v>
      </c>
      <c r="K20" s="47" t="n">
        <v>0.15</v>
      </c>
      <c r="L20" s="13" t="n">
        <v>11.41</v>
      </c>
      <c r="M20" s="13" t="n">
        <v>84.38</v>
      </c>
      <c r="N20" s="13" t="n">
        <v>29.49</v>
      </c>
      <c r="O20" s="13" t="n">
        <v>0.96</v>
      </c>
      <c r="P20" s="25"/>
      <c r="Q20" s="25"/>
    </row>
    <row r="21" s="55" customFormat="true" ht="16.5" hidden="false" customHeight="true" outlineLevel="0" collapsed="false">
      <c r="A21" s="13" t="s">
        <v>44</v>
      </c>
      <c r="B21" s="52" t="s">
        <v>45</v>
      </c>
      <c r="C21" s="13" t="n">
        <v>180</v>
      </c>
      <c r="D21" s="13" t="n">
        <v>0.36</v>
      </c>
      <c r="E21" s="13" t="n">
        <v>0.08</v>
      </c>
      <c r="F21" s="13" t="n">
        <v>28.81</v>
      </c>
      <c r="G21" s="53" t="n">
        <f aca="false">D21*4+E21*9+F21*4</f>
        <v>117.4</v>
      </c>
      <c r="H21" s="13" t="n">
        <v>0</v>
      </c>
      <c r="I21" s="13" t="n">
        <v>0.36</v>
      </c>
      <c r="J21" s="13" t="n">
        <v>0</v>
      </c>
      <c r="K21" s="13" t="n">
        <v>0.18</v>
      </c>
      <c r="L21" s="13" t="n">
        <v>28.63</v>
      </c>
      <c r="M21" s="13" t="n">
        <v>13.86</v>
      </c>
      <c r="N21" s="13" t="n">
        <v>5.4</v>
      </c>
      <c r="O21" s="13" t="n">
        <v>1.13</v>
      </c>
      <c r="P21" s="54"/>
      <c r="AMJ21" s="26"/>
    </row>
    <row r="22" s="30" customFormat="true" ht="18.2" hidden="false" customHeight="true" outlineLevel="0" collapsed="false">
      <c r="A22" s="13" t="s">
        <v>30</v>
      </c>
      <c r="B22" s="29" t="s">
        <v>31</v>
      </c>
      <c r="C22" s="13" t="n">
        <v>25</v>
      </c>
      <c r="D22" s="13" t="n">
        <v>1.85</v>
      </c>
      <c r="E22" s="13" t="n">
        <v>0.2</v>
      </c>
      <c r="F22" s="13" t="n">
        <v>12</v>
      </c>
      <c r="G22" s="21" t="n">
        <v>53.5</v>
      </c>
      <c r="H22" s="28" t="n">
        <v>0.05</v>
      </c>
      <c r="I22" s="28" t="n">
        <f aca="false">-J22</f>
        <v>-0</v>
      </c>
      <c r="J22" s="28" t="n">
        <v>0</v>
      </c>
      <c r="K22" s="28" t="n">
        <v>0.65</v>
      </c>
      <c r="L22" s="28" t="n">
        <v>11.5</v>
      </c>
      <c r="M22" s="28" t="n">
        <v>43.5</v>
      </c>
      <c r="N22" s="28" t="n">
        <v>16.5</v>
      </c>
      <c r="O22" s="28" t="n">
        <v>0.55</v>
      </c>
      <c r="AMJ22" s="31"/>
    </row>
    <row r="23" s="49" customFormat="true" ht="20.1" hidden="false" customHeight="true" outlineLevel="0" collapsed="false">
      <c r="A23" s="22" t="s">
        <v>30</v>
      </c>
      <c r="B23" s="56" t="s">
        <v>46</v>
      </c>
      <c r="C23" s="22" t="n">
        <v>35</v>
      </c>
      <c r="D23" s="21" t="n">
        <v>1.96</v>
      </c>
      <c r="E23" s="21" t="n">
        <v>0.39</v>
      </c>
      <c r="F23" s="21" t="n">
        <v>17.29</v>
      </c>
      <c r="G23" s="21" t="n">
        <v>80.46</v>
      </c>
      <c r="H23" s="21" t="n">
        <v>0.035</v>
      </c>
      <c r="I23" s="21" t="n">
        <v>0</v>
      </c>
      <c r="J23" s="21" t="n">
        <v>0</v>
      </c>
      <c r="K23" s="21" t="n">
        <v>0.31</v>
      </c>
      <c r="L23" s="21" t="n">
        <v>8.05</v>
      </c>
      <c r="M23" s="21" t="n">
        <v>37.1</v>
      </c>
      <c r="N23" s="21" t="n">
        <v>8.75</v>
      </c>
      <c r="O23" s="21" t="n">
        <v>1.08</v>
      </c>
      <c r="P23" s="48"/>
      <c r="AMJ23" s="26"/>
    </row>
    <row r="24" s="36" customFormat="true" ht="18" hidden="false" customHeight="true" outlineLevel="0" collapsed="false">
      <c r="A24" s="32"/>
      <c r="B24" s="33" t="s">
        <v>47</v>
      </c>
      <c r="C24" s="34" t="n">
        <f aca="false">C23+C22+C21+C20+C19+C18+C17</f>
        <v>690</v>
      </c>
      <c r="D24" s="35" t="n">
        <f aca="false">D23+D22+D21+D20+D19+D18+D17</f>
        <v>19.53</v>
      </c>
      <c r="E24" s="35" t="n">
        <f aca="false">E23+E22+E21+E20+E19+E18+E17</f>
        <v>17.73</v>
      </c>
      <c r="F24" s="35" t="n">
        <f aca="false">F23+F22+F21+F20+F19+F18+F17</f>
        <v>99.25</v>
      </c>
      <c r="G24" s="35" t="n">
        <f aca="false">G23+G22+G21+G20+G19+G18+G17</f>
        <v>630.94</v>
      </c>
      <c r="H24" s="35" t="n">
        <f aca="false">H23+H22+H21+H20+H19+H18+H17</f>
        <v>0.263</v>
      </c>
      <c r="I24" s="35" t="n">
        <f aca="false">I23+I22+I21+I20+I19+I18+I17</f>
        <v>10.09</v>
      </c>
      <c r="J24" s="35" t="n">
        <f aca="false">J23+J22+J21+J20+J19+J18+J17</f>
        <v>0.031</v>
      </c>
      <c r="K24" s="35" t="n">
        <f aca="false">K23+K22+K21+K20+K19+K18+K17</f>
        <v>3.08</v>
      </c>
      <c r="L24" s="35" t="n">
        <f aca="false">L23+L22+L21+L20+L19+L18+L17</f>
        <v>113.25</v>
      </c>
      <c r="M24" s="35" t="n">
        <f aca="false">M23+M22+M21+M20+M19+M18+M17</f>
        <v>330.74</v>
      </c>
      <c r="N24" s="35" t="n">
        <f aca="false">N23+N22+N21+N20+N19+N18+N17</f>
        <v>101.32</v>
      </c>
      <c r="O24" s="35" t="n">
        <f aca="false">O23+O22+O21+O20+O19+O18+O17</f>
        <v>6.29</v>
      </c>
    </row>
    <row r="25" s="18" customFormat="true" ht="13.5" hidden="false" customHeight="true" outlineLevel="0" collapsed="false">
      <c r="A25" s="38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18" customFormat="true" ht="13.5" hidden="false" customHeight="true" outlineLevel="0" collapsed="false">
      <c r="A26" s="13" t="s">
        <v>146</v>
      </c>
      <c r="B26" s="50" t="s">
        <v>147</v>
      </c>
      <c r="C26" s="13" t="n">
        <v>50</v>
      </c>
      <c r="D26" s="13" t="n">
        <v>1.16</v>
      </c>
      <c r="E26" s="13" t="n">
        <v>2.3</v>
      </c>
      <c r="F26" s="13" t="n">
        <v>6.17</v>
      </c>
      <c r="G26" s="53" t="n">
        <f aca="false">D26*4+E26*9+F26*4</f>
        <v>50.02</v>
      </c>
      <c r="H26" s="13" t="n">
        <v>0.02</v>
      </c>
      <c r="I26" s="13" t="n">
        <v>3.35</v>
      </c>
      <c r="J26" s="13" t="n">
        <v>0</v>
      </c>
      <c r="K26" s="13" t="n">
        <v>1.23</v>
      </c>
      <c r="L26" s="13" t="n">
        <v>19.12</v>
      </c>
      <c r="M26" s="13" t="n">
        <v>30.4</v>
      </c>
      <c r="N26" s="13" t="n">
        <v>14.8</v>
      </c>
      <c r="O26" s="13" t="n">
        <v>0.88</v>
      </c>
    </row>
    <row r="27" s="18" customFormat="true" ht="13.5" hidden="false" customHeight="true" outlineLevel="0" collapsed="false">
      <c r="A27" s="13" t="n">
        <v>284</v>
      </c>
      <c r="B27" s="52" t="s">
        <v>148</v>
      </c>
      <c r="C27" s="13" t="n">
        <v>200</v>
      </c>
      <c r="D27" s="13" t="n">
        <v>11.2</v>
      </c>
      <c r="E27" s="13" t="n">
        <v>7.81</v>
      </c>
      <c r="F27" s="13" t="n">
        <v>34.2</v>
      </c>
      <c r="G27" s="53" t="n">
        <f aca="false">D27*4+E27*9+F27*4</f>
        <v>251.89</v>
      </c>
      <c r="H27" s="53" t="n">
        <v>0.54</v>
      </c>
      <c r="I27" s="53" t="n">
        <v>22.12</v>
      </c>
      <c r="J27" s="53" t="n">
        <v>8.4</v>
      </c>
      <c r="K27" s="53" t="n">
        <v>5.47</v>
      </c>
      <c r="L27" s="53" t="n">
        <v>57.99</v>
      </c>
      <c r="M27" s="53" t="n">
        <v>495.78</v>
      </c>
      <c r="N27" s="53" t="n">
        <v>92.04</v>
      </c>
      <c r="O27" s="53" t="n">
        <v>8.75</v>
      </c>
    </row>
    <row r="28" s="49" customFormat="true" ht="19.05" hidden="false" customHeight="true" outlineLevel="0" collapsed="false">
      <c r="A28" s="22" t="n">
        <v>386</v>
      </c>
      <c r="B28" s="58" t="s">
        <v>50</v>
      </c>
      <c r="C28" s="22" t="n">
        <v>180</v>
      </c>
      <c r="D28" s="21" t="n">
        <v>5.22</v>
      </c>
      <c r="E28" s="21" t="n">
        <v>4.5</v>
      </c>
      <c r="F28" s="21" t="n">
        <v>7.2</v>
      </c>
      <c r="G28" s="13" t="n">
        <v>90</v>
      </c>
      <c r="H28" s="21" t="n">
        <v>0.07</v>
      </c>
      <c r="I28" s="21" t="n">
        <v>1.26</v>
      </c>
      <c r="J28" s="21" t="n">
        <v>0.012</v>
      </c>
      <c r="K28" s="21" t="n">
        <v>0</v>
      </c>
      <c r="L28" s="21" t="n">
        <v>216</v>
      </c>
      <c r="M28" s="21" t="n">
        <v>162</v>
      </c>
      <c r="N28" s="21" t="n">
        <v>25.2</v>
      </c>
      <c r="O28" s="21" t="n">
        <v>0.18</v>
      </c>
      <c r="AMJ28" s="26"/>
    </row>
    <row r="29" s="30" customFormat="true" ht="18.2" hidden="false" customHeight="true" outlineLevel="0" collapsed="false">
      <c r="A29" s="13" t="s">
        <v>30</v>
      </c>
      <c r="B29" s="29" t="s">
        <v>31</v>
      </c>
      <c r="C29" s="13" t="n">
        <v>25</v>
      </c>
      <c r="D29" s="13" t="n">
        <v>1.85</v>
      </c>
      <c r="E29" s="13" t="n">
        <v>0.2</v>
      </c>
      <c r="F29" s="13" t="n">
        <v>12</v>
      </c>
      <c r="G29" s="21" t="n">
        <v>53.5</v>
      </c>
      <c r="H29" s="28" t="n">
        <v>0.05</v>
      </c>
      <c r="I29" s="28" t="n">
        <f aca="false">-J29</f>
        <v>-0</v>
      </c>
      <c r="J29" s="28" t="n">
        <v>0</v>
      </c>
      <c r="K29" s="28" t="n">
        <v>0.65</v>
      </c>
      <c r="L29" s="28" t="n">
        <v>11.5</v>
      </c>
      <c r="M29" s="28" t="n">
        <v>43.5</v>
      </c>
      <c r="N29" s="28" t="n">
        <v>16.5</v>
      </c>
      <c r="O29" s="28" t="n">
        <v>0.55</v>
      </c>
      <c r="AMJ29" s="31"/>
    </row>
    <row r="30" s="11" customFormat="true" ht="18" hidden="false" customHeight="true" outlineLevel="0" collapsed="false">
      <c r="A30" s="13" t="s">
        <v>30</v>
      </c>
      <c r="B30" s="27" t="s">
        <v>46</v>
      </c>
      <c r="C30" s="15" t="s">
        <v>149</v>
      </c>
      <c r="D30" s="16" t="n">
        <v>1.12</v>
      </c>
      <c r="E30" s="16" t="n">
        <v>0.22</v>
      </c>
      <c r="F30" s="16" t="n">
        <v>9.88</v>
      </c>
      <c r="G30" s="13" t="n">
        <f aca="false">D30*4+E30*9+F30*4</f>
        <v>45.98</v>
      </c>
      <c r="H30" s="16" t="n">
        <v>0.025</v>
      </c>
      <c r="I30" s="16" t="n">
        <v>0</v>
      </c>
      <c r="J30" s="16" t="n">
        <v>0</v>
      </c>
      <c r="K30" s="16" t="n">
        <v>0.225</v>
      </c>
      <c r="L30" s="16" t="n">
        <v>5.75</v>
      </c>
      <c r="M30" s="16" t="n">
        <v>26.5</v>
      </c>
      <c r="N30" s="16" t="n">
        <v>6.25</v>
      </c>
      <c r="O30" s="16" t="n">
        <v>0.775</v>
      </c>
      <c r="P30" s="25"/>
      <c r="AMJ30" s="26"/>
    </row>
    <row r="31" s="18" customFormat="true" ht="13.5" hidden="false" customHeight="true" outlineLevel="0" collapsed="false">
      <c r="A31" s="13"/>
      <c r="B31" s="33" t="s">
        <v>51</v>
      </c>
      <c r="C31" s="34" t="n">
        <f aca="false">C30+C29+C28+C27+C26</f>
        <v>475</v>
      </c>
      <c r="D31" s="35" t="n">
        <f aca="false">D30+D29+D28+D27+D26</f>
        <v>20.55</v>
      </c>
      <c r="E31" s="35" t="n">
        <f aca="false">E30+E29+E28+E27+E26</f>
        <v>15.03</v>
      </c>
      <c r="F31" s="35" t="n">
        <f aca="false">F30+F29+F28+F27+F26</f>
        <v>69.45</v>
      </c>
      <c r="G31" s="35" t="n">
        <f aca="false">G30+G29+G28+G27+G26</f>
        <v>491.39</v>
      </c>
      <c r="H31" s="35" t="n">
        <f aca="false">H30+H29+H28+H27+H26</f>
        <v>0.705</v>
      </c>
      <c r="I31" s="35" t="n">
        <f aca="false">I30+I29+I28+I27+I26</f>
        <v>26.73</v>
      </c>
      <c r="J31" s="35" t="n">
        <f aca="false">J30+J29+J28+J27+J26</f>
        <v>8.412</v>
      </c>
      <c r="K31" s="35" t="n">
        <f aca="false">K30+K29+K28+K27+K26</f>
        <v>7.575</v>
      </c>
      <c r="L31" s="35" t="n">
        <f aca="false">L30+L29+L28+L27+L26</f>
        <v>310.36</v>
      </c>
      <c r="M31" s="35" t="n">
        <f aca="false">M30+M29+M28+M27+M26</f>
        <v>758.18</v>
      </c>
      <c r="N31" s="35" t="n">
        <f aca="false">N30+N29+N28+N27+N26</f>
        <v>154.79</v>
      </c>
      <c r="O31" s="35" t="n">
        <f aca="false">O30+O29+O28+O27+O26</f>
        <v>11.135</v>
      </c>
    </row>
    <row r="32" s="36" customFormat="true" ht="18" hidden="false" customHeight="true" outlineLevel="0" collapsed="false">
      <c r="A32" s="61"/>
      <c r="B32" s="33" t="s">
        <v>52</v>
      </c>
      <c r="C32" s="62"/>
      <c r="D32" s="63" t="n">
        <f aca="false">D12+D15+D24+D31</f>
        <v>62.16</v>
      </c>
      <c r="E32" s="63" t="n">
        <f aca="false">E12+E15+E24+E31</f>
        <v>57.97</v>
      </c>
      <c r="F32" s="63" t="n">
        <f aca="false">F12+F15+F24+F31</f>
        <v>205.31</v>
      </c>
      <c r="G32" s="63" t="n">
        <f aca="false">G12+G15+G24+G31</f>
        <v>1581.79</v>
      </c>
      <c r="H32" s="63" t="n">
        <f aca="false">H12+H15+H24+H31</f>
        <v>1.246</v>
      </c>
      <c r="I32" s="63" t="n">
        <f aca="false">I12+I15+I24+I31</f>
        <v>43.09</v>
      </c>
      <c r="J32" s="63" t="n">
        <f aca="false">J12+J15+J24+J31</f>
        <v>8.824</v>
      </c>
      <c r="K32" s="63" t="n">
        <f aca="false">K12+K15+K24+K31</f>
        <v>12.315</v>
      </c>
      <c r="L32" s="63" t="n">
        <f aca="false">L12+L15+L24+L31</f>
        <v>1059.05</v>
      </c>
      <c r="M32" s="63" t="n">
        <f aca="false">M12+M15+M24+M31</f>
        <v>1734.27</v>
      </c>
      <c r="N32" s="63" t="n">
        <f aca="false">N12+N15+N24+N31</f>
        <v>352.94</v>
      </c>
      <c r="O32" s="63" t="n">
        <f aca="false">O12+O15+O24+O31</f>
        <v>21.795</v>
      </c>
    </row>
    <row r="33" s="74" customFormat="true" ht="18" hidden="false" customHeight="true" outlineLevel="0" collapsed="false">
      <c r="A33" s="92"/>
      <c r="B33" s="92"/>
      <c r="C33" s="92"/>
      <c r="D33" s="92"/>
      <c r="E33" s="92"/>
      <c r="F33" s="92"/>
      <c r="G33" s="92"/>
      <c r="H33" s="11"/>
    </row>
    <row r="34" s="103" customFormat="true" ht="20.1" hidden="false" customHeight="true" outlineLevel="0" collapsed="false">
      <c r="A34" s="101" t="s">
        <v>150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</row>
    <row r="35" customFormat="false" ht="18" hidden="false" customHeight="true" outlineLevel="0" collapsed="false">
      <c r="G35" s="0"/>
      <c r="H35" s="0"/>
      <c r="I35" s="0"/>
      <c r="J35" s="0"/>
      <c r="K35" s="0"/>
      <c r="L35" s="0"/>
      <c r="M35" s="0"/>
      <c r="N35" s="0"/>
      <c r="O35" s="0"/>
    </row>
    <row r="36" customFormat="false" ht="18" hidden="false" customHeight="true" outlineLevel="0" collapsed="false">
      <c r="G36" s="0"/>
      <c r="H36" s="0"/>
      <c r="I36" s="0"/>
      <c r="J36" s="0"/>
      <c r="K36" s="0"/>
      <c r="L36" s="0"/>
      <c r="M36" s="0"/>
      <c r="N36" s="0"/>
      <c r="O36" s="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3:O13"/>
    <mergeCell ref="A16:O16"/>
    <mergeCell ref="A25:O25"/>
    <mergeCell ref="A34:O34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6" activeCellId="0" sqref="A3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63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151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125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3.5" hidden="false" customHeight="true" outlineLevel="0" collapsed="false">
      <c r="A8" s="13" t="s">
        <v>126</v>
      </c>
      <c r="B8" s="29" t="s">
        <v>152</v>
      </c>
      <c r="C8" s="73" t="n">
        <v>160</v>
      </c>
      <c r="D8" s="53" t="n">
        <v>2.34</v>
      </c>
      <c r="E8" s="53" t="n">
        <v>2.86</v>
      </c>
      <c r="F8" s="53" t="n">
        <v>4.92</v>
      </c>
      <c r="G8" s="70" t="n">
        <f aca="false">D8*4+E8*9+F8*4</f>
        <v>54.78</v>
      </c>
      <c r="H8" s="53" t="n">
        <v>0.027</v>
      </c>
      <c r="I8" s="53" t="n">
        <v>0.52</v>
      </c>
      <c r="J8" s="53" t="n">
        <v>0.02</v>
      </c>
      <c r="K8" s="53" t="n">
        <v>0.01</v>
      </c>
      <c r="L8" s="53" t="n">
        <v>102.08</v>
      </c>
      <c r="M8" s="53" t="n">
        <v>72.75</v>
      </c>
      <c r="N8" s="53" t="n">
        <v>11.31</v>
      </c>
      <c r="O8" s="53" t="n">
        <v>0.1</v>
      </c>
    </row>
    <row r="9" s="11" customFormat="true" ht="18" hidden="false" customHeight="true" outlineLevel="0" collapsed="false">
      <c r="A9" s="13" t="n">
        <v>14</v>
      </c>
      <c r="B9" s="29" t="s">
        <v>61</v>
      </c>
      <c r="C9" s="13" t="n">
        <v>5</v>
      </c>
      <c r="D9" s="13" t="n">
        <v>0.04</v>
      </c>
      <c r="E9" s="13" t="n">
        <v>3.6</v>
      </c>
      <c r="F9" s="13" t="n">
        <v>0.05</v>
      </c>
      <c r="G9" s="13" t="n">
        <v>33</v>
      </c>
      <c r="H9" s="28" t="n">
        <v>0</v>
      </c>
      <c r="I9" s="28" t="n">
        <v>0</v>
      </c>
      <c r="J9" s="28" t="n">
        <v>0.02</v>
      </c>
      <c r="K9" s="28" t="n">
        <v>0.05</v>
      </c>
      <c r="L9" s="28" t="n">
        <v>1.2</v>
      </c>
      <c r="M9" s="28" t="n">
        <v>1.5</v>
      </c>
      <c r="N9" s="28" t="n">
        <v>0</v>
      </c>
      <c r="O9" s="28" t="n">
        <v>0.01</v>
      </c>
      <c r="P9" s="25"/>
      <c r="AMJ9" s="26"/>
    </row>
    <row r="10" s="11" customFormat="true" ht="18" hidden="false" customHeight="true" outlineLevel="0" collapsed="false">
      <c r="A10" s="13" t="n">
        <v>15</v>
      </c>
      <c r="B10" s="27" t="s">
        <v>116</v>
      </c>
      <c r="C10" s="15" t="s">
        <v>117</v>
      </c>
      <c r="D10" s="16" t="n">
        <v>3.48</v>
      </c>
      <c r="E10" s="16" t="n">
        <v>4.43</v>
      </c>
      <c r="F10" s="16" t="n">
        <v>0</v>
      </c>
      <c r="G10" s="13" t="n">
        <v>54</v>
      </c>
      <c r="H10" s="28" t="n">
        <v>0</v>
      </c>
      <c r="I10" s="28" t="n">
        <v>0.1</v>
      </c>
      <c r="J10" s="28" t="n">
        <v>0.03</v>
      </c>
      <c r="K10" s="28" t="n">
        <v>0.03</v>
      </c>
      <c r="L10" s="28" t="n">
        <v>132</v>
      </c>
      <c r="M10" s="28" t="n">
        <v>75</v>
      </c>
      <c r="N10" s="28" t="n">
        <v>5.25</v>
      </c>
      <c r="O10" s="28" t="n">
        <v>0.15</v>
      </c>
      <c r="P10" s="25"/>
      <c r="AMJ10" s="26"/>
    </row>
    <row r="11" s="11" customFormat="true" ht="18" hidden="false" customHeight="true" outlineLevel="0" collapsed="false">
      <c r="A11" s="13" t="s">
        <v>59</v>
      </c>
      <c r="B11" s="27" t="s">
        <v>60</v>
      </c>
      <c r="C11" s="15" t="s">
        <v>29</v>
      </c>
      <c r="D11" s="16" t="n">
        <v>3.6</v>
      </c>
      <c r="E11" s="16" t="n">
        <v>3.2</v>
      </c>
      <c r="F11" s="16" t="n">
        <v>15.82</v>
      </c>
      <c r="G11" s="70" t="n">
        <f aca="false">D11*4+E11*9+F11*4</f>
        <v>106.48</v>
      </c>
      <c r="H11" s="13" t="n">
        <v>0.04</v>
      </c>
      <c r="I11" s="13" t="n">
        <v>1.43</v>
      </c>
      <c r="J11" s="13" t="n">
        <v>0.024</v>
      </c>
      <c r="K11" s="13" t="n">
        <v>0</v>
      </c>
      <c r="L11" s="13" t="n">
        <v>137</v>
      </c>
      <c r="M11" s="13" t="n">
        <v>112.14</v>
      </c>
      <c r="N11" s="13" t="n">
        <v>19.19</v>
      </c>
      <c r="O11" s="13" t="n">
        <v>0.43</v>
      </c>
      <c r="P11" s="25"/>
      <c r="AMJ11" s="26"/>
    </row>
    <row r="12" s="30" customFormat="true" ht="18.2" hidden="false" customHeight="true" outlineLevel="0" collapsed="false">
      <c r="A12" s="13" t="s">
        <v>30</v>
      </c>
      <c r="B12" s="29" t="s">
        <v>31</v>
      </c>
      <c r="C12" s="13" t="n">
        <v>25</v>
      </c>
      <c r="D12" s="13" t="n">
        <v>1.85</v>
      </c>
      <c r="E12" s="13" t="n">
        <v>0.2</v>
      </c>
      <c r="F12" s="13" t="n">
        <v>12</v>
      </c>
      <c r="G12" s="21" t="n">
        <v>53.5</v>
      </c>
      <c r="H12" s="28" t="n">
        <v>0.05</v>
      </c>
      <c r="I12" s="28" t="n">
        <f aca="false">-J12</f>
        <v>-0</v>
      </c>
      <c r="J12" s="28" t="n">
        <v>0</v>
      </c>
      <c r="K12" s="28" t="n">
        <v>0.65</v>
      </c>
      <c r="L12" s="28" t="n">
        <v>11.5</v>
      </c>
      <c r="M12" s="28" t="n">
        <v>43.5</v>
      </c>
      <c r="N12" s="28" t="n">
        <v>16.5</v>
      </c>
      <c r="O12" s="28" t="n">
        <v>0.55</v>
      </c>
      <c r="AMJ12" s="31"/>
    </row>
    <row r="13" s="55" customFormat="true" ht="14.15" hidden="false" customHeight="true" outlineLevel="0" collapsed="false">
      <c r="A13" s="22" t="s">
        <v>30</v>
      </c>
      <c r="B13" s="71" t="s">
        <v>153</v>
      </c>
      <c r="C13" s="73" t="n">
        <v>20</v>
      </c>
      <c r="D13" s="53" t="n">
        <v>2.14</v>
      </c>
      <c r="E13" s="53" t="n">
        <v>0.24</v>
      </c>
      <c r="F13" s="53" t="n">
        <v>14.24</v>
      </c>
      <c r="G13" s="53" t="n">
        <v>67.8</v>
      </c>
      <c r="H13" s="53" t="n">
        <v>0.03</v>
      </c>
      <c r="I13" s="53" t="n">
        <v>0</v>
      </c>
      <c r="J13" s="53" t="n">
        <v>0</v>
      </c>
      <c r="K13" s="53" t="n">
        <v>0.32</v>
      </c>
      <c r="L13" s="53" t="n">
        <v>4.8</v>
      </c>
      <c r="M13" s="53" t="n">
        <v>18.2</v>
      </c>
      <c r="N13" s="53" t="n">
        <v>3.6</v>
      </c>
      <c r="O13" s="53" t="n">
        <v>0.32</v>
      </c>
    </row>
    <row r="14" s="36" customFormat="true" ht="18" hidden="false" customHeight="true" outlineLevel="0" collapsed="false">
      <c r="A14" s="32"/>
      <c r="B14" s="33" t="s">
        <v>32</v>
      </c>
      <c r="C14" s="34" t="n">
        <f aca="false">C13+C12+C11+C10+C9+C8</f>
        <v>405</v>
      </c>
      <c r="D14" s="35" t="n">
        <f aca="false">D13+D12+D11+D10+D9+D8</f>
        <v>13.45</v>
      </c>
      <c r="E14" s="35" t="n">
        <f aca="false">E13+E12+E11+E10+E9+E8</f>
        <v>14.53</v>
      </c>
      <c r="F14" s="35" t="n">
        <f aca="false">F13+F12+F11+F10+F9+F8</f>
        <v>47.03</v>
      </c>
      <c r="G14" s="35" t="n">
        <f aca="false">G13+G12+G11+G10+G9+G8</f>
        <v>369.56</v>
      </c>
      <c r="H14" s="35" t="n">
        <f aca="false">H13+H12+H11+H10+H9+H8</f>
        <v>0.147</v>
      </c>
      <c r="I14" s="35" t="n">
        <f aca="false">I13+I12+I11+I10+I9+I8</f>
        <v>2.05</v>
      </c>
      <c r="J14" s="35" t="n">
        <f aca="false">J13+J12+J11+J10+J9+J8</f>
        <v>0.094</v>
      </c>
      <c r="K14" s="35" t="n">
        <f aca="false">K13+K12+K11+K10+K9+K8</f>
        <v>1.06</v>
      </c>
      <c r="L14" s="35" t="n">
        <f aca="false">L13+L12+L11+L10+L9+L8</f>
        <v>388.58</v>
      </c>
      <c r="M14" s="35" t="n">
        <f aca="false">M13+M12+M11+M10+M9+M8</f>
        <v>323.09</v>
      </c>
      <c r="N14" s="35" t="n">
        <f aca="false">N13+N12+N11+N10+N9+N8</f>
        <v>55.85</v>
      </c>
      <c r="O14" s="35" t="n">
        <f aca="false">O13+O12+O11+O10+O9+O8</f>
        <v>1.56</v>
      </c>
    </row>
    <row r="15" s="18" customFormat="true" ht="13.5" hidden="false" customHeight="true" outlineLevel="0" collapsed="false">
      <c r="A15" s="38" t="s">
        <v>33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="18" customFormat="true" ht="15" hidden="false" customHeight="true" outlineLevel="0" collapsed="false">
      <c r="A16" s="51" t="s">
        <v>34</v>
      </c>
      <c r="B16" s="71" t="s">
        <v>35</v>
      </c>
      <c r="C16" s="22" t="n">
        <v>120</v>
      </c>
      <c r="D16" s="13" t="n">
        <v>1.08</v>
      </c>
      <c r="E16" s="13" t="n">
        <v>0.24</v>
      </c>
      <c r="F16" s="13" t="n">
        <v>9.72</v>
      </c>
      <c r="G16" s="47" t="n">
        <v>51.6</v>
      </c>
      <c r="H16" s="13" t="n">
        <v>0.048</v>
      </c>
      <c r="I16" s="13" t="n">
        <v>72</v>
      </c>
      <c r="J16" s="13" t="n">
        <v>0</v>
      </c>
      <c r="K16" s="13" t="n">
        <v>0.24</v>
      </c>
      <c r="L16" s="13" t="n">
        <v>40.8</v>
      </c>
      <c r="M16" s="13" t="n">
        <v>27.6</v>
      </c>
      <c r="N16" s="13" t="n">
        <v>15.6</v>
      </c>
      <c r="O16" s="13" t="n">
        <v>0.36</v>
      </c>
      <c r="P16" s="41"/>
      <c r="AMJ16" s="104"/>
    </row>
    <row r="17" s="18" customFormat="true" ht="15" hidden="false" customHeight="true" outlineLevel="0" collapsed="false">
      <c r="A17" s="51" t="s">
        <v>154</v>
      </c>
      <c r="B17" s="71" t="s">
        <v>63</v>
      </c>
      <c r="C17" s="22" t="n">
        <v>60</v>
      </c>
      <c r="D17" s="13" t="n">
        <v>0.78</v>
      </c>
      <c r="E17" s="13" t="n">
        <v>0.06</v>
      </c>
      <c r="F17" s="13" t="n">
        <v>4.14</v>
      </c>
      <c r="G17" s="70" t="n">
        <f aca="false">D17*4+E17*9+F17*4</f>
        <v>20.22</v>
      </c>
      <c r="H17" s="13" t="n">
        <v>0.035</v>
      </c>
      <c r="I17" s="13" t="n">
        <v>3</v>
      </c>
      <c r="J17" s="13" t="n">
        <v>0</v>
      </c>
      <c r="K17" s="13" t="n">
        <v>0.24</v>
      </c>
      <c r="L17" s="13" t="n">
        <v>16.2</v>
      </c>
      <c r="M17" s="13" t="n">
        <v>33</v>
      </c>
      <c r="N17" s="13" t="n">
        <v>22.8</v>
      </c>
      <c r="O17" s="13" t="n">
        <v>0.42</v>
      </c>
      <c r="AMJ17" s="26"/>
    </row>
    <row r="18" s="18" customFormat="true" ht="13.5" hidden="false" customHeight="true" outlineLevel="0" collapsed="false">
      <c r="A18" s="13"/>
      <c r="B18" s="33" t="s">
        <v>36</v>
      </c>
      <c r="C18" s="34" t="n">
        <f aca="false">C17+C16</f>
        <v>180</v>
      </c>
      <c r="D18" s="35" t="n">
        <f aca="false">D17+D16</f>
        <v>1.86</v>
      </c>
      <c r="E18" s="35" t="n">
        <f aca="false">E17+E16</f>
        <v>0.3</v>
      </c>
      <c r="F18" s="35" t="n">
        <f aca="false">F17+F16</f>
        <v>13.86</v>
      </c>
      <c r="G18" s="35" t="n">
        <f aca="false">G17+G16</f>
        <v>71.82</v>
      </c>
      <c r="H18" s="35" t="n">
        <f aca="false">H17+H16</f>
        <v>0.083</v>
      </c>
      <c r="I18" s="35" t="n">
        <f aca="false">I17+I16</f>
        <v>75</v>
      </c>
      <c r="J18" s="35" t="n">
        <f aca="false">J17+J16</f>
        <v>0</v>
      </c>
      <c r="K18" s="35" t="n">
        <f aca="false">K17+K16</f>
        <v>0.48</v>
      </c>
      <c r="L18" s="35" t="n">
        <f aca="false">L17+L16</f>
        <v>57</v>
      </c>
      <c r="M18" s="35" t="n">
        <f aca="false">M17+M16</f>
        <v>60.6</v>
      </c>
      <c r="N18" s="35" t="n">
        <f aca="false">N17+N16</f>
        <v>38.4</v>
      </c>
      <c r="O18" s="35" t="n">
        <f aca="false">O17+O16</f>
        <v>0.78</v>
      </c>
    </row>
    <row r="19" s="18" customFormat="true" ht="13.5" hidden="false" customHeight="true" outlineLevel="0" collapsed="false">
      <c r="A19" s="38" t="s">
        <v>37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="18" customFormat="true" ht="17.25" hidden="false" customHeight="true" outlineLevel="0" collapsed="false">
      <c r="A20" s="13" t="n">
        <v>70</v>
      </c>
      <c r="B20" s="44" t="s">
        <v>66</v>
      </c>
      <c r="C20" s="45" t="n">
        <v>50</v>
      </c>
      <c r="D20" s="21" t="n">
        <v>0.55</v>
      </c>
      <c r="E20" s="21" t="n">
        <v>0.05</v>
      </c>
      <c r="F20" s="21" t="n">
        <v>1.75</v>
      </c>
      <c r="G20" s="21" t="n">
        <v>10</v>
      </c>
      <c r="H20" s="72" t="n">
        <v>0.005</v>
      </c>
      <c r="I20" s="21" t="n">
        <v>5.25</v>
      </c>
      <c r="J20" s="21" t="n">
        <v>0</v>
      </c>
      <c r="K20" s="21" t="n">
        <v>0.35</v>
      </c>
      <c r="L20" s="21" t="n">
        <v>5</v>
      </c>
      <c r="M20" s="21" t="n">
        <v>17.5</v>
      </c>
      <c r="N20" s="21" t="n">
        <v>7.5</v>
      </c>
      <c r="O20" s="21" t="n">
        <v>0.4</v>
      </c>
      <c r="AMJ20" s="26"/>
    </row>
    <row r="21" s="18" customFormat="true" ht="15" hidden="false" customHeight="true" outlineLevel="0" collapsed="false">
      <c r="A21" s="13" t="s">
        <v>155</v>
      </c>
      <c r="B21" s="50" t="s">
        <v>156</v>
      </c>
      <c r="C21" s="51" t="n">
        <v>180</v>
      </c>
      <c r="D21" s="21" t="n">
        <v>1.4</v>
      </c>
      <c r="E21" s="21" t="n">
        <v>2</v>
      </c>
      <c r="F21" s="21" t="n">
        <v>8.72</v>
      </c>
      <c r="G21" s="70" t="n">
        <f aca="false">D21*4+E21*9+F21*4</f>
        <v>58.48</v>
      </c>
      <c r="H21" s="21" t="n">
        <v>0.06</v>
      </c>
      <c r="I21" s="21" t="n">
        <v>5.94</v>
      </c>
      <c r="J21" s="21" t="n">
        <v>0</v>
      </c>
      <c r="K21" s="21" t="n">
        <v>0.88</v>
      </c>
      <c r="L21" s="21" t="n">
        <v>19.22</v>
      </c>
      <c r="M21" s="21" t="n">
        <v>40.3</v>
      </c>
      <c r="N21" s="21" t="n">
        <v>16.39</v>
      </c>
      <c r="O21" s="21" t="n">
        <v>0.62</v>
      </c>
      <c r="P21" s="41"/>
      <c r="AMJ21" s="26"/>
    </row>
    <row r="22" s="55" customFormat="true" ht="18" hidden="false" customHeight="true" outlineLevel="0" collapsed="false">
      <c r="A22" s="13" t="s">
        <v>157</v>
      </c>
      <c r="B22" s="29" t="s">
        <v>158</v>
      </c>
      <c r="C22" s="73" t="n">
        <v>180</v>
      </c>
      <c r="D22" s="53" t="n">
        <v>13.9</v>
      </c>
      <c r="E22" s="53" t="n">
        <v>8.9</v>
      </c>
      <c r="F22" s="53" t="n">
        <v>32.81</v>
      </c>
      <c r="G22" s="13" t="n">
        <f aca="false">D22*4+E22*9+F22*4</f>
        <v>266.94</v>
      </c>
      <c r="H22" s="53" t="n">
        <v>0.16</v>
      </c>
      <c r="I22" s="53" t="n">
        <v>7.2</v>
      </c>
      <c r="J22" s="83" t="n">
        <v>0.015</v>
      </c>
      <c r="K22" s="53" t="n">
        <v>0.58</v>
      </c>
      <c r="L22" s="53" t="n">
        <v>55.69</v>
      </c>
      <c r="M22" s="53" t="n">
        <v>206.59</v>
      </c>
      <c r="N22" s="53" t="n">
        <v>64.75</v>
      </c>
      <c r="O22" s="53" t="n">
        <v>2.25</v>
      </c>
    </row>
    <row r="23" s="18" customFormat="true" ht="26.85" hidden="false" customHeight="true" outlineLevel="0" collapsed="false">
      <c r="A23" s="13" t="s">
        <v>30</v>
      </c>
      <c r="B23" s="68" t="s">
        <v>159</v>
      </c>
      <c r="C23" s="14" t="s">
        <v>160</v>
      </c>
      <c r="D23" s="13" t="n">
        <v>1.49</v>
      </c>
      <c r="E23" s="13" t="n">
        <v>0</v>
      </c>
      <c r="F23" s="13" t="n">
        <v>23</v>
      </c>
      <c r="G23" s="21" t="n">
        <f aca="false">D23*4+E23*9+F23*4</f>
        <v>97.96</v>
      </c>
      <c r="H23" s="13" t="n">
        <v>0</v>
      </c>
      <c r="I23" s="13" t="n">
        <v>14.8</v>
      </c>
      <c r="J23" s="13" t="n">
        <v>0</v>
      </c>
      <c r="K23" s="13" t="n">
        <v>0.49</v>
      </c>
      <c r="L23" s="13" t="n">
        <v>34.69</v>
      </c>
      <c r="M23" s="13" t="n">
        <v>36</v>
      </c>
      <c r="N23" s="13" t="n">
        <v>12</v>
      </c>
      <c r="O23" s="13" t="n">
        <v>0.69</v>
      </c>
      <c r="P23" s="41"/>
      <c r="AMJ23" s="26"/>
    </row>
    <row r="24" s="30" customFormat="true" ht="18.2" hidden="false" customHeight="true" outlineLevel="0" collapsed="false">
      <c r="A24" s="13" t="s">
        <v>30</v>
      </c>
      <c r="B24" s="29" t="s">
        <v>31</v>
      </c>
      <c r="C24" s="13" t="n">
        <v>25</v>
      </c>
      <c r="D24" s="13" t="n">
        <v>1.85</v>
      </c>
      <c r="E24" s="13" t="n">
        <v>0.2</v>
      </c>
      <c r="F24" s="13" t="n">
        <v>12</v>
      </c>
      <c r="G24" s="21" t="n">
        <v>53.5</v>
      </c>
      <c r="H24" s="28" t="n">
        <v>0.05</v>
      </c>
      <c r="I24" s="28" t="n">
        <f aca="false">-J24</f>
        <v>-0</v>
      </c>
      <c r="J24" s="28" t="n">
        <v>0</v>
      </c>
      <c r="K24" s="28" t="n">
        <v>0.65</v>
      </c>
      <c r="L24" s="28" t="n">
        <v>11.5</v>
      </c>
      <c r="M24" s="28" t="n">
        <v>43.5</v>
      </c>
      <c r="N24" s="28" t="n">
        <v>16.5</v>
      </c>
      <c r="O24" s="28" t="n">
        <v>0.55</v>
      </c>
      <c r="AMJ24" s="31"/>
    </row>
    <row r="25" s="49" customFormat="true" ht="20.1" hidden="false" customHeight="true" outlineLevel="0" collapsed="false">
      <c r="A25" s="22" t="s">
        <v>30</v>
      </c>
      <c r="B25" s="56" t="s">
        <v>46</v>
      </c>
      <c r="C25" s="22" t="n">
        <v>35</v>
      </c>
      <c r="D25" s="21" t="n">
        <v>1.96</v>
      </c>
      <c r="E25" s="21" t="n">
        <v>0.39</v>
      </c>
      <c r="F25" s="21" t="n">
        <v>17.29</v>
      </c>
      <c r="G25" s="21" t="n">
        <v>80.46</v>
      </c>
      <c r="H25" s="21" t="n">
        <v>0.035</v>
      </c>
      <c r="I25" s="21" t="n">
        <v>0</v>
      </c>
      <c r="J25" s="21" t="n">
        <v>0</v>
      </c>
      <c r="K25" s="21" t="n">
        <v>0.31</v>
      </c>
      <c r="L25" s="21" t="n">
        <v>8.05</v>
      </c>
      <c r="M25" s="21" t="n">
        <v>37.1</v>
      </c>
      <c r="N25" s="21" t="n">
        <v>8.75</v>
      </c>
      <c r="O25" s="21" t="n">
        <v>1.08</v>
      </c>
      <c r="P25" s="48"/>
      <c r="AMJ25" s="26"/>
    </row>
    <row r="26" s="36" customFormat="true" ht="18" hidden="false" customHeight="true" outlineLevel="0" collapsed="false">
      <c r="A26" s="32"/>
      <c r="B26" s="33" t="s">
        <v>47</v>
      </c>
      <c r="C26" s="34" t="n">
        <f aca="false">C25+C24+C23+C22+C21+C20</f>
        <v>670</v>
      </c>
      <c r="D26" s="35" t="n">
        <f aca="false">D25+D24+D23+D22+D21+D20</f>
        <v>21.15</v>
      </c>
      <c r="E26" s="35" t="n">
        <f aca="false">E25+E24+E23+E22+E21+E20</f>
        <v>11.54</v>
      </c>
      <c r="F26" s="35" t="n">
        <f aca="false">F25+F24+F23+F22+F21+F20</f>
        <v>95.57</v>
      </c>
      <c r="G26" s="35" t="n">
        <f aca="false">G25+G24+G23+G22+G21+G20</f>
        <v>567.34</v>
      </c>
      <c r="H26" s="35" t="n">
        <f aca="false">H25+H24+H23+H22+H21+H20</f>
        <v>0.31</v>
      </c>
      <c r="I26" s="35" t="n">
        <f aca="false">I25+I24+I23+I22+I21+I20</f>
        <v>33.19</v>
      </c>
      <c r="J26" s="35" t="n">
        <f aca="false">J25+J24+J23+J22+J21+J20</f>
        <v>0.015</v>
      </c>
      <c r="K26" s="35" t="n">
        <f aca="false">K25+K24+K23+K22+K21+K20</f>
        <v>3.26</v>
      </c>
      <c r="L26" s="35" t="n">
        <f aca="false">L25+L24+L23+L22+L21+L20</f>
        <v>134.15</v>
      </c>
      <c r="M26" s="35" t="n">
        <f aca="false">M25+M24+M23+M22+M21+M20</f>
        <v>380.99</v>
      </c>
      <c r="N26" s="35" t="n">
        <f aca="false">N25+N24+N23+N22+N21+N20</f>
        <v>125.89</v>
      </c>
      <c r="O26" s="35" t="n">
        <f aca="false">O25+O24+O23+O22+O21+O20</f>
        <v>5.59</v>
      </c>
    </row>
    <row r="27" s="18" customFormat="true" ht="13.5" hidden="false" customHeight="true" outlineLevel="0" collapsed="false">
      <c r="A27" s="38" t="s">
        <v>48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18" customFormat="true" ht="18" hidden="false" customHeight="true" outlineLevel="0" collapsed="false">
      <c r="A28" s="13" t="n">
        <v>45</v>
      </c>
      <c r="B28" s="68" t="s">
        <v>118</v>
      </c>
      <c r="C28" s="13" t="n">
        <v>60</v>
      </c>
      <c r="D28" s="13" t="n">
        <v>0.79</v>
      </c>
      <c r="E28" s="13" t="n">
        <v>3.05</v>
      </c>
      <c r="F28" s="13" t="n">
        <v>3.88</v>
      </c>
      <c r="G28" s="13" t="n">
        <v>36.24</v>
      </c>
      <c r="H28" s="53" t="n">
        <v>0.009</v>
      </c>
      <c r="I28" s="53" t="n">
        <v>4.1</v>
      </c>
      <c r="J28" s="53" t="n">
        <v>0</v>
      </c>
      <c r="K28" s="53" t="n">
        <v>5.03</v>
      </c>
      <c r="L28" s="53" t="n">
        <v>14.98</v>
      </c>
      <c r="M28" s="53" t="n">
        <v>16.98</v>
      </c>
      <c r="N28" s="53" t="n">
        <v>9.05</v>
      </c>
      <c r="O28" s="53" t="n">
        <v>0.27</v>
      </c>
      <c r="P28" s="65"/>
      <c r="Q28" s="65"/>
      <c r="R28" s="65"/>
    </row>
    <row r="29" s="18" customFormat="true" ht="13.5" hidden="false" customHeight="true" outlineLevel="0" collapsed="false">
      <c r="A29" s="13" t="n">
        <v>226</v>
      </c>
      <c r="B29" s="29" t="s">
        <v>161</v>
      </c>
      <c r="C29" s="73" t="n">
        <v>70</v>
      </c>
      <c r="D29" s="53" t="n">
        <v>11.66</v>
      </c>
      <c r="E29" s="53" t="n">
        <v>0.99</v>
      </c>
      <c r="F29" s="53" t="n">
        <v>0.58</v>
      </c>
      <c r="G29" s="70" t="n">
        <f aca="false">D29*4+E29*9+F29*4</f>
        <v>57.87</v>
      </c>
      <c r="H29" s="53" t="n">
        <v>0.035</v>
      </c>
      <c r="I29" s="53" t="n">
        <v>0.33</v>
      </c>
      <c r="J29" s="83" t="n">
        <v>0.03</v>
      </c>
      <c r="K29" s="53" t="n">
        <v>0.315</v>
      </c>
      <c r="L29" s="53" t="n">
        <v>10.15</v>
      </c>
      <c r="M29" s="53" t="n">
        <v>138.48</v>
      </c>
      <c r="N29" s="53" t="n">
        <v>29.17</v>
      </c>
      <c r="O29" s="53" t="n">
        <v>0.57</v>
      </c>
    </row>
    <row r="30" s="49" customFormat="true" ht="19.5" hidden="false" customHeight="true" outlineLevel="0" collapsed="false">
      <c r="A30" s="13" t="n">
        <v>310</v>
      </c>
      <c r="B30" s="29" t="s">
        <v>162</v>
      </c>
      <c r="C30" s="73" t="n">
        <v>130</v>
      </c>
      <c r="D30" s="53" t="n">
        <v>2.48</v>
      </c>
      <c r="E30" s="53" t="n">
        <v>3.75</v>
      </c>
      <c r="F30" s="53" t="n">
        <v>19.95</v>
      </c>
      <c r="G30" s="70" t="n">
        <f aca="false">D30*4+E30*9+F30*4</f>
        <v>123.47</v>
      </c>
      <c r="H30" s="53" t="n">
        <v>0.13</v>
      </c>
      <c r="I30" s="53" t="n">
        <v>18.2</v>
      </c>
      <c r="J30" s="53" t="n">
        <v>0</v>
      </c>
      <c r="K30" s="53" t="n">
        <v>0.18</v>
      </c>
      <c r="L30" s="53" t="n">
        <v>12.69</v>
      </c>
      <c r="M30" s="53" t="n">
        <v>69.09</v>
      </c>
      <c r="N30" s="53" t="n">
        <v>24.41</v>
      </c>
      <c r="O30" s="53" t="n">
        <v>1</v>
      </c>
    </row>
    <row r="31" s="18" customFormat="true" ht="13.5" hidden="false" customHeight="true" outlineLevel="0" collapsed="false">
      <c r="A31" s="13" t="s">
        <v>77</v>
      </c>
      <c r="B31" s="29" t="s">
        <v>78</v>
      </c>
      <c r="C31" s="73" t="n">
        <v>180</v>
      </c>
      <c r="D31" s="53" t="n">
        <v>0.12</v>
      </c>
      <c r="E31" s="53" t="n">
        <v>0.012</v>
      </c>
      <c r="F31" s="53" t="n">
        <v>13.68</v>
      </c>
      <c r="G31" s="70" t="n">
        <f aca="false">D31*4+E31*9+F31*4</f>
        <v>55.308</v>
      </c>
      <c r="H31" s="53" t="n">
        <v>0</v>
      </c>
      <c r="I31" s="53" t="n">
        <v>2.54</v>
      </c>
      <c r="J31" s="53" t="n">
        <v>0</v>
      </c>
      <c r="K31" s="53" t="n">
        <v>0</v>
      </c>
      <c r="L31" s="53" t="n">
        <v>12.78</v>
      </c>
      <c r="M31" s="53" t="n">
        <v>3.96</v>
      </c>
      <c r="N31" s="53" t="n">
        <v>2.16</v>
      </c>
      <c r="O31" s="53" t="n">
        <v>0.32</v>
      </c>
    </row>
    <row r="32" s="11" customFormat="true" ht="18" hidden="false" customHeight="true" outlineLevel="0" collapsed="false">
      <c r="A32" s="13" t="s">
        <v>30</v>
      </c>
      <c r="B32" s="27" t="s">
        <v>46</v>
      </c>
      <c r="C32" s="15" t="s">
        <v>149</v>
      </c>
      <c r="D32" s="16" t="n">
        <v>1.12</v>
      </c>
      <c r="E32" s="16" t="n">
        <v>0.22</v>
      </c>
      <c r="F32" s="16" t="n">
        <v>9.88</v>
      </c>
      <c r="G32" s="13" t="n">
        <f aca="false">D32*4+E32*9+F32*4</f>
        <v>45.98</v>
      </c>
      <c r="H32" s="16" t="n">
        <v>0.025</v>
      </c>
      <c r="I32" s="16" t="n">
        <v>0</v>
      </c>
      <c r="J32" s="16" t="n">
        <v>0</v>
      </c>
      <c r="K32" s="16" t="n">
        <v>0.225</v>
      </c>
      <c r="L32" s="16" t="n">
        <v>5.75</v>
      </c>
      <c r="M32" s="16" t="n">
        <v>26.5</v>
      </c>
      <c r="N32" s="16" t="n">
        <v>6.25</v>
      </c>
      <c r="O32" s="16" t="n">
        <v>0.775</v>
      </c>
      <c r="P32" s="25"/>
      <c r="AMJ32" s="26"/>
    </row>
    <row r="33" s="60" customFormat="true" ht="19.4" hidden="false" customHeight="true" outlineLevel="0" collapsed="false">
      <c r="A33" s="57" t="n">
        <v>401</v>
      </c>
      <c r="B33" s="58" t="s">
        <v>163</v>
      </c>
      <c r="C33" s="57" t="n">
        <v>90</v>
      </c>
      <c r="D33" s="59" t="n">
        <v>5.6</v>
      </c>
      <c r="E33" s="59" t="n">
        <v>7.2</v>
      </c>
      <c r="F33" s="59" t="n">
        <v>38.6</v>
      </c>
      <c r="G33" s="13" t="n">
        <f aca="false">D33*4+E33*9+F33*4</f>
        <v>241.6</v>
      </c>
      <c r="H33" s="59" t="n">
        <v>0.12</v>
      </c>
      <c r="I33" s="59" t="n">
        <v>0.33</v>
      </c>
      <c r="J33" s="59" t="n">
        <v>0.01</v>
      </c>
      <c r="K33" s="59" t="n">
        <v>2.69</v>
      </c>
      <c r="L33" s="59" t="n">
        <v>70.75</v>
      </c>
      <c r="M33" s="59" t="n">
        <v>98.72</v>
      </c>
      <c r="N33" s="59" t="n">
        <v>27.28</v>
      </c>
      <c r="O33" s="59" t="n">
        <v>1.18</v>
      </c>
      <c r="AMJ33" s="26"/>
    </row>
    <row r="34" s="18" customFormat="true" ht="13.5" hidden="false" customHeight="true" outlineLevel="0" collapsed="false">
      <c r="A34" s="13"/>
      <c r="B34" s="33" t="s">
        <v>51</v>
      </c>
      <c r="C34" s="34" t="n">
        <f aca="false">C31+C30+C29+C28+C33+C32</f>
        <v>550</v>
      </c>
      <c r="D34" s="35" t="n">
        <f aca="false">D31+D30+D29+D28+D33+D32</f>
        <v>21.77</v>
      </c>
      <c r="E34" s="35" t="n">
        <f aca="false">E31+E30+E29+E28+E33+E32</f>
        <v>15.222</v>
      </c>
      <c r="F34" s="35" t="n">
        <f aca="false">F31+F30+F29+F28+F33+F32</f>
        <v>86.57</v>
      </c>
      <c r="G34" s="35" t="n">
        <f aca="false">G31+G30+G29+G28+G33+G32</f>
        <v>560.468</v>
      </c>
      <c r="H34" s="35" t="n">
        <f aca="false">H31+H30+H29+H28+H33+H32</f>
        <v>0.319</v>
      </c>
      <c r="I34" s="35" t="n">
        <f aca="false">I31+I30+I29+I28+I33+I32</f>
        <v>25.5</v>
      </c>
      <c r="J34" s="35" t="n">
        <f aca="false">J31+J30+J29+J28+J33+J32</f>
        <v>0.04</v>
      </c>
      <c r="K34" s="35" t="n">
        <f aca="false">K31+K30+K29+K28+K33+K32</f>
        <v>8.44</v>
      </c>
      <c r="L34" s="35" t="n">
        <f aca="false">L31+L30+L29+L28+L33+L32</f>
        <v>127.1</v>
      </c>
      <c r="M34" s="35" t="n">
        <f aca="false">M31+M30+M29+M28+M33+M32</f>
        <v>353.73</v>
      </c>
      <c r="N34" s="35" t="n">
        <f aca="false">N31+N30+N29+N28+N33+N32</f>
        <v>98.32</v>
      </c>
      <c r="O34" s="35" t="n">
        <f aca="false">O31+O30+O29+O28+O33+O32</f>
        <v>4.115</v>
      </c>
    </row>
    <row r="35" s="36" customFormat="true" ht="18" hidden="false" customHeight="true" outlineLevel="0" collapsed="false">
      <c r="A35" s="61"/>
      <c r="B35" s="33" t="s">
        <v>52</v>
      </c>
      <c r="C35" s="62"/>
      <c r="D35" s="63" t="n">
        <f aca="false">D14+D18+D26+D34</f>
        <v>58.23</v>
      </c>
      <c r="E35" s="63" t="n">
        <f aca="false">E14+E18+E26+E34</f>
        <v>41.592</v>
      </c>
      <c r="F35" s="63" t="n">
        <f aca="false">F14+F18+F26+F34</f>
        <v>243.03</v>
      </c>
      <c r="G35" s="63" t="n">
        <f aca="false">G14+G18+G26+G34</f>
        <v>1569.188</v>
      </c>
      <c r="H35" s="63" t="n">
        <f aca="false">H14+H18+H26+H34</f>
        <v>0.859</v>
      </c>
      <c r="I35" s="63" t="n">
        <f aca="false">I14+I18+I26+I34</f>
        <v>135.74</v>
      </c>
      <c r="J35" s="63" t="n">
        <f aca="false">J14+J18+J26+J34</f>
        <v>0.149</v>
      </c>
      <c r="K35" s="63" t="n">
        <f aca="false">K14+K18+K26+K34</f>
        <v>13.24</v>
      </c>
      <c r="L35" s="63" t="n">
        <f aca="false">L14+L18+L26+L34</f>
        <v>706.83</v>
      </c>
      <c r="M35" s="63" t="n">
        <f aca="false">M14+M18+M26+M34</f>
        <v>1118.41</v>
      </c>
      <c r="N35" s="63" t="n">
        <f aca="false">N14+N18+N26+N34</f>
        <v>318.46</v>
      </c>
      <c r="O35" s="63" t="n">
        <f aca="false">O14+O18+O26+O34</f>
        <v>12.045</v>
      </c>
    </row>
    <row r="36" s="18" customFormat="true" ht="18" hidden="false" customHeight="true" outlineLevel="0" collapsed="false">
      <c r="A36" s="84"/>
      <c r="B36" s="84"/>
      <c r="C36" s="84"/>
      <c r="D36" s="84"/>
      <c r="E36" s="84"/>
      <c r="F36" s="84"/>
      <c r="G36" s="84"/>
      <c r="H36" s="55"/>
    </row>
    <row r="37" s="85" customFormat="true" ht="18" hidden="false" customHeight="true" outlineLevel="0" collapsed="false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="85" customFormat="true" ht="18" hidden="false" customHeight="true" outlineLevel="0" collapsed="false">
      <c r="A38" s="26"/>
      <c r="B38" s="26"/>
      <c r="C38" s="26"/>
      <c r="D38" s="26"/>
      <c r="E38" s="26"/>
      <c r="F38" s="26"/>
      <c r="G38" s="75"/>
    </row>
    <row r="39" s="85" customFormat="true" ht="18" hidden="false" customHeight="true" outlineLevel="0" collapsed="false">
      <c r="A39" s="26"/>
      <c r="B39" s="26"/>
      <c r="C39" s="26"/>
      <c r="D39" s="26"/>
      <c r="E39" s="26"/>
      <c r="F39" s="26"/>
      <c r="G39" s="75"/>
    </row>
    <row r="40" s="85" customFormat="true" ht="12.75" hidden="false" customHeight="false" outlineLevel="0" collapsed="false">
      <c r="A40" s="26"/>
      <c r="B40" s="26"/>
      <c r="C40" s="26"/>
      <c r="D40" s="26"/>
      <c r="E40" s="26"/>
      <c r="F40" s="26"/>
      <c r="G40" s="75"/>
    </row>
    <row r="41" s="85" customFormat="true" ht="12.75" hidden="false" customHeight="false" outlineLevel="0" collapsed="false">
      <c r="A41" s="26"/>
      <c r="B41" s="26"/>
      <c r="C41" s="26"/>
      <c r="D41" s="26"/>
      <c r="E41" s="26"/>
      <c r="F41" s="26"/>
      <c r="G41" s="75"/>
    </row>
    <row r="42" s="85" customFormat="true" ht="12.75" hidden="false" customHeight="false" outlineLevel="0" collapsed="false">
      <c r="A42" s="26"/>
      <c r="B42" s="26"/>
      <c r="C42" s="26"/>
      <c r="D42" s="26"/>
      <c r="E42" s="26"/>
      <c r="F42" s="26"/>
      <c r="G42" s="75"/>
    </row>
    <row r="43" s="85" customFormat="true" ht="12.75" hidden="false" customHeight="false" outlineLevel="0" collapsed="false">
      <c r="A43" s="26"/>
      <c r="B43" s="26"/>
      <c r="C43" s="26"/>
      <c r="D43" s="26"/>
      <c r="E43" s="26"/>
      <c r="F43" s="26"/>
      <c r="G43" s="75"/>
    </row>
    <row r="44" s="85" customFormat="true" ht="12.75" hidden="false" customHeight="false" outlineLevel="0" collapsed="false">
      <c r="A44" s="26"/>
      <c r="B44" s="26"/>
      <c r="C44" s="26"/>
      <c r="D44" s="26"/>
      <c r="E44" s="26"/>
      <c r="F44" s="26"/>
      <c r="G44" s="75"/>
    </row>
    <row r="45" s="85" customFormat="true" ht="12.75" hidden="false" customHeight="false" outlineLevel="0" collapsed="false">
      <c r="A45" s="26"/>
      <c r="B45" s="26"/>
      <c r="C45" s="26"/>
      <c r="D45" s="26"/>
      <c r="E45" s="26"/>
      <c r="F45" s="26"/>
      <c r="G45" s="75"/>
    </row>
    <row r="46" s="85" customFormat="true" ht="12.75" hidden="false" customHeight="false" outlineLevel="0" collapsed="false">
      <c r="A46" s="26"/>
      <c r="B46" s="26"/>
      <c r="C46" s="26"/>
      <c r="D46" s="26"/>
      <c r="E46" s="26"/>
      <c r="F46" s="26"/>
      <c r="G46" s="75"/>
    </row>
    <row r="47" s="85" customFormat="true" ht="12.75" hidden="false" customHeight="false" outlineLevel="0" collapsed="false">
      <c r="A47" s="26"/>
      <c r="B47" s="26"/>
      <c r="C47" s="26"/>
      <c r="D47" s="26"/>
      <c r="E47" s="26"/>
      <c r="F47" s="26"/>
      <c r="G47" s="75"/>
    </row>
    <row r="48" s="85" customFormat="true" ht="12.75" hidden="false" customHeight="false" outlineLevel="0" collapsed="false">
      <c r="A48" s="26"/>
      <c r="B48" s="26"/>
      <c r="C48" s="26"/>
      <c r="D48" s="26"/>
      <c r="E48" s="26"/>
      <c r="F48" s="26"/>
      <c r="G48" s="75"/>
    </row>
    <row r="49" s="85" customFormat="true" ht="12.75" hidden="false" customHeight="false" outlineLevel="0" collapsed="false">
      <c r="A49" s="26"/>
      <c r="B49" s="26"/>
      <c r="C49" s="26"/>
      <c r="D49" s="26"/>
      <c r="E49" s="26"/>
      <c r="F49" s="26"/>
      <c r="G49" s="75"/>
    </row>
    <row r="50" s="85" customFormat="true" ht="12.75" hidden="false" customHeight="false" outlineLevel="0" collapsed="false">
      <c r="A50" s="26"/>
      <c r="B50" s="26"/>
      <c r="C50" s="26"/>
      <c r="D50" s="26"/>
      <c r="E50" s="26"/>
      <c r="F50" s="26"/>
      <c r="G50" s="75"/>
    </row>
    <row r="51" s="85" customFormat="true" ht="12.75" hidden="false" customHeight="false" outlineLevel="0" collapsed="false">
      <c r="A51" s="26"/>
      <c r="B51" s="26"/>
      <c r="C51" s="26"/>
      <c r="D51" s="26"/>
      <c r="E51" s="26"/>
      <c r="F51" s="26"/>
      <c r="G51" s="75"/>
    </row>
    <row r="52" s="85" customFormat="true" ht="12.75" hidden="false" customHeight="false" outlineLevel="0" collapsed="false">
      <c r="A52" s="26"/>
      <c r="B52" s="26"/>
      <c r="C52" s="26"/>
      <c r="D52" s="26"/>
      <c r="E52" s="26"/>
      <c r="F52" s="26"/>
      <c r="G52" s="75"/>
    </row>
    <row r="53" s="85" customFormat="true" ht="12.75" hidden="false" customHeight="false" outlineLevel="0" collapsed="false">
      <c r="A53" s="26"/>
      <c r="B53" s="26"/>
      <c r="C53" s="26"/>
      <c r="D53" s="26"/>
      <c r="E53" s="26"/>
      <c r="F53" s="26"/>
      <c r="G53" s="75"/>
    </row>
    <row r="54" s="85" customFormat="true" ht="12.75" hidden="false" customHeight="false" outlineLevel="0" collapsed="false">
      <c r="A54" s="26"/>
      <c r="B54" s="26"/>
      <c r="C54" s="26"/>
      <c r="D54" s="26"/>
      <c r="E54" s="26"/>
      <c r="F54" s="26"/>
      <c r="G54" s="75"/>
    </row>
    <row r="55" s="85" customFormat="true" ht="12.75" hidden="false" customHeight="false" outlineLevel="0" collapsed="false">
      <c r="A55" s="26"/>
      <c r="B55" s="26"/>
      <c r="C55" s="26"/>
      <c r="D55" s="26"/>
      <c r="E55" s="26"/>
      <c r="F55" s="26"/>
      <c r="G55" s="75"/>
    </row>
    <row r="56" s="85" customFormat="true" ht="12.75" hidden="false" customHeight="false" outlineLevel="0" collapsed="false">
      <c r="A56" s="26"/>
      <c r="B56" s="26"/>
      <c r="C56" s="26"/>
      <c r="D56" s="26"/>
      <c r="E56" s="26"/>
      <c r="F56" s="26"/>
      <c r="G56" s="75"/>
    </row>
    <row r="57" s="85" customFormat="true" ht="12.75" hidden="false" customHeight="false" outlineLevel="0" collapsed="false">
      <c r="A57" s="26"/>
      <c r="B57" s="26"/>
      <c r="C57" s="26"/>
      <c r="D57" s="26"/>
      <c r="E57" s="26"/>
      <c r="F57" s="26"/>
      <c r="G57" s="75"/>
    </row>
    <row r="58" s="85" customFormat="true" ht="12.75" hidden="false" customHeight="false" outlineLevel="0" collapsed="false">
      <c r="A58" s="26"/>
      <c r="B58" s="26"/>
      <c r="C58" s="26"/>
      <c r="D58" s="26"/>
      <c r="E58" s="26"/>
      <c r="F58" s="26"/>
      <c r="G58" s="75"/>
    </row>
    <row r="59" s="85" customFormat="true" ht="12.75" hidden="false" customHeight="false" outlineLevel="0" collapsed="false">
      <c r="A59" s="26"/>
      <c r="B59" s="26"/>
      <c r="C59" s="26"/>
      <c r="D59" s="26"/>
      <c r="E59" s="26"/>
      <c r="F59" s="26"/>
      <c r="G59" s="75"/>
    </row>
    <row r="60" s="85" customFormat="true" ht="12.75" hidden="false" customHeight="false" outlineLevel="0" collapsed="false">
      <c r="A60" s="26"/>
      <c r="B60" s="26"/>
      <c r="C60" s="26"/>
      <c r="D60" s="26"/>
      <c r="E60" s="26"/>
      <c r="F60" s="26"/>
      <c r="G60" s="75"/>
    </row>
    <row r="61" s="85" customFormat="true" ht="12.75" hidden="false" customHeight="false" outlineLevel="0" collapsed="false">
      <c r="A61" s="26"/>
      <c r="B61" s="26"/>
      <c r="C61" s="26"/>
      <c r="D61" s="26"/>
      <c r="E61" s="26"/>
      <c r="F61" s="26"/>
      <c r="G61" s="75"/>
    </row>
    <row r="62" s="85" customFormat="true" ht="12.75" hidden="false" customHeight="false" outlineLevel="0" collapsed="false">
      <c r="A62" s="26"/>
      <c r="B62" s="26"/>
      <c r="C62" s="26"/>
      <c r="D62" s="26"/>
      <c r="E62" s="26"/>
      <c r="F62" s="26"/>
      <c r="G62" s="75"/>
    </row>
    <row r="63" s="85" customFormat="true" ht="12.75" hidden="false" customHeight="false" outlineLevel="0" collapsed="false">
      <c r="A63" s="26"/>
      <c r="B63" s="26"/>
      <c r="C63" s="26"/>
      <c r="D63" s="26"/>
      <c r="E63" s="26"/>
      <c r="F63" s="26"/>
      <c r="G63" s="7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5:O15"/>
    <mergeCell ref="A19:O19"/>
    <mergeCell ref="A27:O27"/>
    <mergeCell ref="P28:R28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0" width="13.47"/>
    <col collapsed="false" customWidth="true" hidden="false" outlineLevel="0" max="2" min="2" style="0" width="34.42"/>
    <col collapsed="false" customWidth="true" hidden="false" outlineLevel="0" max="3" min="3" style="0" width="8.86"/>
    <col collapsed="false" customWidth="true" hidden="false" outlineLevel="0" max="6" min="4" style="0" width="6.71"/>
    <col collapsed="false" customWidth="true" hidden="false" outlineLevel="0" max="7" min="7" style="1" width="13.43"/>
    <col collapsed="false" customWidth="true" hidden="false" outlineLevel="0" max="15" min="8" style="2" width="6.71"/>
    <col collapsed="false" customWidth="false" hidden="false" outlineLevel="0" max="1024" min="16" style="2" width="9.13"/>
  </cols>
  <sheetData>
    <row r="1" s="6" customFormat="true" ht="13.8" hidden="false" customHeight="false" outlineLevel="0" collapsed="false">
      <c r="A1" s="3" t="s">
        <v>164</v>
      </c>
      <c r="B1" s="3"/>
      <c r="C1" s="4"/>
      <c r="D1" s="5"/>
      <c r="E1" s="5"/>
      <c r="F1" s="5"/>
      <c r="G1" s="4"/>
      <c r="H1" s="5"/>
      <c r="I1" s="5"/>
      <c r="J1" s="5"/>
      <c r="K1" s="5"/>
      <c r="L1" s="5"/>
      <c r="M1" s="5"/>
      <c r="N1" s="5"/>
      <c r="O1" s="5"/>
    </row>
    <row r="2" s="6" customFormat="true" ht="13.8" hidden="false" customHeight="false" outlineLevel="0" collapsed="false">
      <c r="A2" s="7" t="s">
        <v>1</v>
      </c>
      <c r="B2" s="6" t="s">
        <v>125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6" customFormat="true" ht="13.8" hidden="false" customHeight="false" outlineLevel="0" collapsed="false">
      <c r="A3" s="9" t="s">
        <v>3</v>
      </c>
      <c r="B3" s="9"/>
      <c r="C3" s="10"/>
      <c r="G3" s="12"/>
    </row>
    <row r="4" s="6" customFormat="true" ht="13.8" hidden="false" customHeight="false" outlineLevel="0" collapsed="false">
      <c r="A4" s="9" t="s">
        <v>4</v>
      </c>
      <c r="B4" s="9"/>
      <c r="C4" s="9"/>
    </row>
    <row r="5" s="11" customFormat="true" ht="17.25" hidden="false" customHeight="true" outlineLevel="0" collapsed="false">
      <c r="A5" s="13" t="s">
        <v>5</v>
      </c>
      <c r="B5" s="14" t="s">
        <v>6</v>
      </c>
      <c r="C5" s="15" t="s">
        <v>7</v>
      </c>
      <c r="D5" s="13" t="s">
        <v>8</v>
      </c>
      <c r="E5" s="13"/>
      <c r="F5" s="13"/>
      <c r="G5" s="16" t="s">
        <v>9</v>
      </c>
      <c r="H5" s="13" t="s">
        <v>10</v>
      </c>
      <c r="I5" s="13"/>
      <c r="J5" s="13"/>
      <c r="K5" s="13"/>
      <c r="L5" s="13" t="s">
        <v>11</v>
      </c>
      <c r="M5" s="13"/>
      <c r="N5" s="13"/>
      <c r="O5" s="13"/>
    </row>
    <row r="6" s="11" customFormat="true" ht="18" hidden="false" customHeight="true" outlineLevel="0" collapsed="false">
      <c r="A6" s="13"/>
      <c r="B6" s="14"/>
      <c r="C6" s="15"/>
      <c r="D6" s="16" t="s">
        <v>12</v>
      </c>
      <c r="E6" s="16" t="s">
        <v>13</v>
      </c>
      <c r="F6" s="16" t="s">
        <v>14</v>
      </c>
      <c r="G6" s="16"/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</row>
    <row r="7" s="18" customFormat="true" ht="13.5" hidden="false" customHeight="true" outlineLevel="0" collapsed="false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="18" customFormat="true" ht="13.5" hidden="false" customHeight="true" outlineLevel="0" collapsed="false">
      <c r="A8" s="13" t="s">
        <v>165</v>
      </c>
      <c r="B8" s="29" t="s">
        <v>166</v>
      </c>
      <c r="C8" s="13" t="n">
        <v>50</v>
      </c>
      <c r="D8" s="39" t="n">
        <v>0.16</v>
      </c>
      <c r="E8" s="39" t="n">
        <v>0.17</v>
      </c>
      <c r="F8" s="39" t="n">
        <v>4.87</v>
      </c>
      <c r="G8" s="13" t="n">
        <f aca="false">D8*4+E8*9+F8*4</f>
        <v>21.65</v>
      </c>
      <c r="H8" s="39" t="n">
        <v>0.01</v>
      </c>
      <c r="I8" s="39" t="n">
        <v>2.3</v>
      </c>
      <c r="J8" s="39" t="n">
        <v>0</v>
      </c>
      <c r="K8" s="39" t="n">
        <v>0.09</v>
      </c>
      <c r="L8" s="39" t="n">
        <v>8.26</v>
      </c>
      <c r="M8" s="39" t="n">
        <v>5.06</v>
      </c>
      <c r="N8" s="39" t="n">
        <v>4.1</v>
      </c>
      <c r="O8" s="39" t="n">
        <v>1.01</v>
      </c>
      <c r="P8" s="41"/>
      <c r="Q8" s="41"/>
      <c r="AMJ8" s="26"/>
    </row>
    <row r="9" s="18" customFormat="true" ht="13.5" hidden="false" customHeight="true" outlineLevel="0" collapsed="false">
      <c r="A9" s="13" t="s">
        <v>167</v>
      </c>
      <c r="B9" s="29" t="s">
        <v>168</v>
      </c>
      <c r="C9" s="73" t="n">
        <v>150</v>
      </c>
      <c r="D9" s="53" t="n">
        <v>2.2</v>
      </c>
      <c r="E9" s="53" t="n">
        <v>2.68</v>
      </c>
      <c r="F9" s="53" t="n">
        <v>4.61</v>
      </c>
      <c r="G9" s="13" t="n">
        <f aca="false">D9*4+E9*9+F9*4</f>
        <v>51.36</v>
      </c>
      <c r="H9" s="53" t="n">
        <v>0.027</v>
      </c>
      <c r="I9" s="53" t="n">
        <v>0.49</v>
      </c>
      <c r="J9" s="53" t="n">
        <v>0.02</v>
      </c>
      <c r="K9" s="53" t="n">
        <v>0.01</v>
      </c>
      <c r="L9" s="53" t="n">
        <v>95.7</v>
      </c>
      <c r="M9" s="53" t="n">
        <v>68.2</v>
      </c>
      <c r="N9" s="53" t="n">
        <v>10.6</v>
      </c>
      <c r="O9" s="53" t="n">
        <v>0.09</v>
      </c>
    </row>
    <row r="10" s="11" customFormat="true" ht="18" hidden="false" customHeight="true" outlineLevel="0" collapsed="false">
      <c r="A10" s="13" t="n">
        <v>15</v>
      </c>
      <c r="B10" s="27" t="s">
        <v>116</v>
      </c>
      <c r="C10" s="15" t="s">
        <v>117</v>
      </c>
      <c r="D10" s="16" t="n">
        <v>3.48</v>
      </c>
      <c r="E10" s="16" t="n">
        <v>4.43</v>
      </c>
      <c r="F10" s="16" t="n">
        <v>0</v>
      </c>
      <c r="G10" s="13" t="n">
        <v>54</v>
      </c>
      <c r="H10" s="28" t="n">
        <v>0</v>
      </c>
      <c r="I10" s="28" t="n">
        <v>0.1</v>
      </c>
      <c r="J10" s="28" t="n">
        <v>0.03</v>
      </c>
      <c r="K10" s="28" t="n">
        <v>0.03</v>
      </c>
      <c r="L10" s="28" t="n">
        <v>132</v>
      </c>
      <c r="M10" s="28" t="n">
        <v>75</v>
      </c>
      <c r="N10" s="28" t="n">
        <v>5.25</v>
      </c>
      <c r="O10" s="28" t="n">
        <v>0.15</v>
      </c>
      <c r="P10" s="25"/>
      <c r="AMJ10" s="26"/>
    </row>
    <row r="11" s="11" customFormat="true" ht="18" hidden="false" customHeight="true" outlineLevel="0" collapsed="false">
      <c r="A11" s="13" t="n">
        <v>14</v>
      </c>
      <c r="B11" s="29" t="s">
        <v>61</v>
      </c>
      <c r="C11" s="13" t="n">
        <v>10</v>
      </c>
      <c r="D11" s="13" t="n">
        <v>0.08</v>
      </c>
      <c r="E11" s="13" t="n">
        <v>7.2</v>
      </c>
      <c r="F11" s="13" t="n">
        <v>0.1</v>
      </c>
      <c r="G11" s="13" t="n">
        <v>66</v>
      </c>
      <c r="H11" s="28" t="n">
        <v>0</v>
      </c>
      <c r="I11" s="28" t="n">
        <v>0</v>
      </c>
      <c r="J11" s="28" t="n">
        <v>0.04</v>
      </c>
      <c r="K11" s="28" t="n">
        <v>0.1</v>
      </c>
      <c r="L11" s="28" t="n">
        <v>2.4</v>
      </c>
      <c r="M11" s="28" t="n">
        <v>3</v>
      </c>
      <c r="N11" s="28" t="n">
        <v>0</v>
      </c>
      <c r="O11" s="28" t="n">
        <v>0.02</v>
      </c>
      <c r="P11" s="25"/>
      <c r="AMJ11" s="26"/>
    </row>
    <row r="12" s="18" customFormat="true" ht="12.65" hidden="false" customHeight="true" outlineLevel="0" collapsed="false">
      <c r="A12" s="13" t="s">
        <v>84</v>
      </c>
      <c r="B12" s="52" t="s">
        <v>85</v>
      </c>
      <c r="C12" s="73" t="n">
        <v>180</v>
      </c>
      <c r="D12" s="53" t="n">
        <v>2.76</v>
      </c>
      <c r="E12" s="53" t="n">
        <v>2.41</v>
      </c>
      <c r="F12" s="53" t="n">
        <v>14.35</v>
      </c>
      <c r="G12" s="82" t="n">
        <f aca="false">D12*4+E12*9+F12*4</f>
        <v>90.13</v>
      </c>
      <c r="H12" s="53" t="n">
        <v>0.04</v>
      </c>
      <c r="I12" s="53" t="n">
        <v>1.16</v>
      </c>
      <c r="J12" s="83" t="n">
        <v>0.012</v>
      </c>
      <c r="K12" s="53" t="n">
        <v>0</v>
      </c>
      <c r="L12" s="53" t="n">
        <v>113.2</v>
      </c>
      <c r="M12" s="53" t="n">
        <v>81</v>
      </c>
      <c r="N12" s="53" t="n">
        <v>12.6</v>
      </c>
      <c r="O12" s="53" t="n">
        <v>0.12</v>
      </c>
    </row>
    <row r="13" s="30" customFormat="true" ht="18.2" hidden="false" customHeight="true" outlineLevel="0" collapsed="false">
      <c r="A13" s="13" t="s">
        <v>30</v>
      </c>
      <c r="B13" s="29" t="s">
        <v>31</v>
      </c>
      <c r="C13" s="13" t="n">
        <v>25</v>
      </c>
      <c r="D13" s="13" t="n">
        <v>1.85</v>
      </c>
      <c r="E13" s="13" t="n">
        <v>0.2</v>
      </c>
      <c r="F13" s="13" t="n">
        <v>12</v>
      </c>
      <c r="G13" s="21" t="n">
        <v>53.5</v>
      </c>
      <c r="H13" s="28" t="n">
        <v>0.05</v>
      </c>
      <c r="I13" s="28" t="n">
        <f aca="false">-J13</f>
        <v>-0</v>
      </c>
      <c r="J13" s="28" t="n">
        <v>0</v>
      </c>
      <c r="K13" s="28" t="n">
        <v>0.65</v>
      </c>
      <c r="L13" s="28" t="n">
        <v>11.5</v>
      </c>
      <c r="M13" s="28" t="n">
        <v>43.5</v>
      </c>
      <c r="N13" s="28" t="n">
        <v>16.5</v>
      </c>
      <c r="O13" s="28" t="n">
        <v>0.55</v>
      </c>
      <c r="AMJ13" s="31"/>
    </row>
    <row r="14" s="36" customFormat="true" ht="18" hidden="false" customHeight="true" outlineLevel="0" collapsed="false">
      <c r="A14" s="32"/>
      <c r="B14" s="33" t="s">
        <v>32</v>
      </c>
      <c r="C14" s="34" t="n">
        <f aca="false">C13+C12+C10+C9+C8+C11</f>
        <v>430</v>
      </c>
      <c r="D14" s="35" t="n">
        <f aca="false">D13+D12+D10+D9+D8+D11</f>
        <v>10.53</v>
      </c>
      <c r="E14" s="35" t="n">
        <f aca="false">E13+E12+E10+E9+E8+E11</f>
        <v>17.09</v>
      </c>
      <c r="F14" s="35" t="n">
        <f aca="false">F13+F12+F10+F9+F8+F11</f>
        <v>35.93</v>
      </c>
      <c r="G14" s="35" t="n">
        <f aca="false">G13+G12+G10+G9+G8+G11</f>
        <v>336.64</v>
      </c>
      <c r="H14" s="35" t="n">
        <f aca="false">H13+H12+H10+H9+H8+H11</f>
        <v>0.127</v>
      </c>
      <c r="I14" s="35" t="n">
        <f aca="false">I13+I12+I10+I9+I8+I11</f>
        <v>4.05</v>
      </c>
      <c r="J14" s="35" t="n">
        <f aca="false">J13+J12+J10+J9+J8+J11</f>
        <v>0.102</v>
      </c>
      <c r="K14" s="35" t="n">
        <f aca="false">K13+K12+K10+K9+K8+K11</f>
        <v>0.88</v>
      </c>
      <c r="L14" s="35" t="n">
        <f aca="false">L13+L12+L10+L9+L8+L11</f>
        <v>363.06</v>
      </c>
      <c r="M14" s="35" t="n">
        <f aca="false">M13+M12+M10+M9+M8+M11</f>
        <v>275.76</v>
      </c>
      <c r="N14" s="35" t="n">
        <f aca="false">N13+N12+N10+N9+N8+N11</f>
        <v>49.05</v>
      </c>
      <c r="O14" s="35" t="n">
        <f aca="false">O13+O12+O10+O9+O8+O11</f>
        <v>1.94</v>
      </c>
    </row>
    <row r="15" s="18" customFormat="true" ht="13.5" hidden="false" customHeight="true" outlineLevel="0" collapsed="false">
      <c r="A15" s="38" t="s">
        <v>33</v>
      </c>
      <c r="B15" s="38"/>
      <c r="C15" s="38"/>
      <c r="D15" s="38"/>
      <c r="E15" s="38"/>
      <c r="F15" s="38"/>
      <c r="G15" s="38" t="n">
        <f aca="false">SUM(G14:G14)</f>
        <v>336.64</v>
      </c>
      <c r="H15" s="38"/>
      <c r="I15" s="38"/>
      <c r="J15" s="38"/>
      <c r="K15" s="38"/>
      <c r="L15" s="38"/>
      <c r="M15" s="38"/>
      <c r="N15" s="38"/>
      <c r="O15" s="38"/>
    </row>
    <row r="16" s="49" customFormat="true" ht="23.85" hidden="false" customHeight="true" outlineLevel="0" collapsed="false">
      <c r="A16" s="22" t="n">
        <v>386</v>
      </c>
      <c r="B16" s="71" t="s">
        <v>86</v>
      </c>
      <c r="C16" s="22" t="n">
        <v>180</v>
      </c>
      <c r="D16" s="21" t="n">
        <v>5.22</v>
      </c>
      <c r="E16" s="21" t="n">
        <v>4.5</v>
      </c>
      <c r="F16" s="21" t="n">
        <v>7.56</v>
      </c>
      <c r="G16" s="70" t="n">
        <f aca="false">D16*4+E16*9+F16*4</f>
        <v>91.62</v>
      </c>
      <c r="H16" s="21" t="n">
        <v>0.04</v>
      </c>
      <c r="I16" s="21" t="n">
        <v>0.54</v>
      </c>
      <c r="J16" s="21" t="n">
        <v>0.04</v>
      </c>
      <c r="K16" s="21" t="n">
        <v>0</v>
      </c>
      <c r="L16" s="21" t="n">
        <v>223.2</v>
      </c>
      <c r="M16" s="21" t="n">
        <v>165.6</v>
      </c>
      <c r="N16" s="21" t="n">
        <v>25.2</v>
      </c>
      <c r="O16" s="21" t="n">
        <v>0.18</v>
      </c>
      <c r="AMJ16" s="26"/>
    </row>
    <row r="17" s="18" customFormat="true" ht="13.5" hidden="false" customHeight="true" outlineLevel="0" collapsed="false">
      <c r="A17" s="13"/>
      <c r="B17" s="33" t="s">
        <v>36</v>
      </c>
      <c r="C17" s="34" t="n">
        <f aca="false">SUM(C16:C16)</f>
        <v>180</v>
      </c>
      <c r="D17" s="42" t="n">
        <f aca="false">SUM(D16:D16)</f>
        <v>5.22</v>
      </c>
      <c r="E17" s="42" t="n">
        <f aca="false">SUM(E16:E16)</f>
        <v>4.5</v>
      </c>
      <c r="F17" s="42" t="n">
        <f aca="false">SUM(F16:F16)</f>
        <v>7.56</v>
      </c>
      <c r="G17" s="42" t="n">
        <f aca="false">SUM(G16:G16)</f>
        <v>91.62</v>
      </c>
      <c r="H17" s="42" t="n">
        <f aca="false">SUM(H16:H16)</f>
        <v>0.04</v>
      </c>
      <c r="I17" s="42" t="n">
        <f aca="false">SUM(I16:I16)</f>
        <v>0.54</v>
      </c>
      <c r="J17" s="42" t="n">
        <f aca="false">SUM(J16:J16)</f>
        <v>0.04</v>
      </c>
      <c r="K17" s="42" t="n">
        <f aca="false">SUM(K16:K16)</f>
        <v>0</v>
      </c>
      <c r="L17" s="42" t="n">
        <f aca="false">SUM(L16:L16)</f>
        <v>223.2</v>
      </c>
      <c r="M17" s="42" t="n">
        <f aca="false">SUM(M16:M16)</f>
        <v>165.6</v>
      </c>
      <c r="N17" s="42" t="n">
        <f aca="false">SUM(N16:N16)</f>
        <v>25.2</v>
      </c>
      <c r="O17" s="42" t="n">
        <f aca="false">SUM(O16:O16)</f>
        <v>0.18</v>
      </c>
    </row>
    <row r="18" s="18" customFormat="true" ht="13.5" hidden="false" customHeight="true" outlineLevel="0" collapsed="false">
      <c r="A18" s="38" t="s">
        <v>37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="18" customFormat="true" ht="15" hidden="false" customHeight="true" outlineLevel="0" collapsed="false">
      <c r="A19" s="86" t="s">
        <v>98</v>
      </c>
      <c r="B19" s="87" t="s">
        <v>99</v>
      </c>
      <c r="C19" s="86" t="n">
        <v>50</v>
      </c>
      <c r="D19" s="88" t="n">
        <v>0.6</v>
      </c>
      <c r="E19" s="88" t="n">
        <v>3.5</v>
      </c>
      <c r="F19" s="88" t="n">
        <v>3.7</v>
      </c>
      <c r="G19" s="89" t="n">
        <v>48.5</v>
      </c>
      <c r="H19" s="16" t="n">
        <v>0.007</v>
      </c>
      <c r="I19" s="16" t="n">
        <v>3.5</v>
      </c>
      <c r="J19" s="16" t="n">
        <v>0</v>
      </c>
      <c r="K19" s="16" t="n">
        <v>1.55</v>
      </c>
      <c r="L19" s="16" t="n">
        <v>20.5</v>
      </c>
      <c r="M19" s="90" t="n">
        <v>18.5</v>
      </c>
      <c r="N19" s="90" t="n">
        <v>7.5</v>
      </c>
      <c r="O19" s="90" t="n">
        <v>0.35</v>
      </c>
      <c r="P19" s="41"/>
      <c r="AMJ19" s="26"/>
    </row>
    <row r="20" s="18" customFormat="true" ht="15" hidden="false" customHeight="true" outlineLevel="0" collapsed="false">
      <c r="A20" s="13" t="n">
        <v>81</v>
      </c>
      <c r="B20" s="50" t="s">
        <v>169</v>
      </c>
      <c r="C20" s="51" t="n">
        <v>180</v>
      </c>
      <c r="D20" s="21" t="n">
        <v>1.1</v>
      </c>
      <c r="E20" s="21" t="n">
        <v>4.54</v>
      </c>
      <c r="F20" s="21" t="n">
        <v>6.2</v>
      </c>
      <c r="G20" s="70" t="n">
        <f aca="false">D20*4+E20*9+F20*4</f>
        <v>70.06</v>
      </c>
      <c r="H20" s="21" t="n">
        <v>0.024</v>
      </c>
      <c r="I20" s="21" t="n">
        <v>7.86</v>
      </c>
      <c r="J20" s="21" t="n">
        <v>0</v>
      </c>
      <c r="K20" s="21" t="n">
        <v>1.7</v>
      </c>
      <c r="L20" s="21" t="n">
        <v>37.81</v>
      </c>
      <c r="M20" s="21" t="n">
        <v>33.19</v>
      </c>
      <c r="N20" s="21" t="n">
        <v>16.64</v>
      </c>
      <c r="O20" s="21" t="n">
        <v>0.79</v>
      </c>
      <c r="P20" s="41"/>
      <c r="AMJ20" s="26"/>
    </row>
    <row r="21" s="18" customFormat="true" ht="18" hidden="false" customHeight="true" outlineLevel="0" collapsed="false">
      <c r="A21" s="13" t="n">
        <v>260</v>
      </c>
      <c r="B21" s="52" t="s">
        <v>170</v>
      </c>
      <c r="C21" s="13" t="n">
        <v>70</v>
      </c>
      <c r="D21" s="13" t="n">
        <v>8.98</v>
      </c>
      <c r="E21" s="13" t="n">
        <v>7.23</v>
      </c>
      <c r="F21" s="13" t="n">
        <v>2.31</v>
      </c>
      <c r="G21" s="70" t="n">
        <f aca="false">D21*4+E21*9+F21*4</f>
        <v>110.23</v>
      </c>
      <c r="H21" s="83" t="n">
        <v>0.02</v>
      </c>
      <c r="I21" s="53" t="n">
        <v>0.64</v>
      </c>
      <c r="J21" s="53" t="n">
        <v>0</v>
      </c>
      <c r="K21" s="53" t="n">
        <v>1.83</v>
      </c>
      <c r="L21" s="53" t="n">
        <v>15.27</v>
      </c>
      <c r="M21" s="53" t="n">
        <v>107.91</v>
      </c>
      <c r="N21" s="53" t="n">
        <v>15.42</v>
      </c>
      <c r="O21" s="53" t="n">
        <v>2.13</v>
      </c>
    </row>
    <row r="22" s="49" customFormat="true" ht="17.9" hidden="false" customHeight="true" outlineLevel="0" collapsed="false">
      <c r="A22" s="13" t="n">
        <v>203</v>
      </c>
      <c r="B22" s="29" t="s">
        <v>171</v>
      </c>
      <c r="C22" s="73" t="n">
        <v>150</v>
      </c>
      <c r="D22" s="53" t="n">
        <v>5.46</v>
      </c>
      <c r="E22" s="53" t="n">
        <v>5.55</v>
      </c>
      <c r="F22" s="53" t="n">
        <v>30.52</v>
      </c>
      <c r="G22" s="13" t="n">
        <f aca="false">D22*4+E22*9+F22*4</f>
        <v>193.87</v>
      </c>
      <c r="H22" s="53" t="n">
        <v>0.03</v>
      </c>
      <c r="I22" s="53" t="n">
        <v>0</v>
      </c>
      <c r="J22" s="53" t="n">
        <v>0.03</v>
      </c>
      <c r="K22" s="53" t="n">
        <v>0.8</v>
      </c>
      <c r="L22" s="53" t="n">
        <v>12.15</v>
      </c>
      <c r="M22" s="53" t="n">
        <v>37.57</v>
      </c>
      <c r="N22" s="53" t="n">
        <v>8.09</v>
      </c>
      <c r="O22" s="53" t="n">
        <v>0.8</v>
      </c>
    </row>
    <row r="23" s="18" customFormat="true" ht="20.1" hidden="false" customHeight="true" outlineLevel="0" collapsed="false">
      <c r="A23" s="13" t="s">
        <v>70</v>
      </c>
      <c r="B23" s="29" t="s">
        <v>92</v>
      </c>
      <c r="C23" s="13" t="n">
        <v>180</v>
      </c>
      <c r="D23" s="13" t="n">
        <v>0.14</v>
      </c>
      <c r="E23" s="13" t="n">
        <v>0.14</v>
      </c>
      <c r="F23" s="13" t="n">
        <v>25.09</v>
      </c>
      <c r="G23" s="70" t="n">
        <f aca="false">D23*4+E23*9+F23*4</f>
        <v>102.18</v>
      </c>
      <c r="H23" s="51" t="n">
        <v>0.02</v>
      </c>
      <c r="I23" s="51" t="n">
        <v>4.86</v>
      </c>
      <c r="J23" s="51" t="n">
        <v>0</v>
      </c>
      <c r="K23" s="51" t="n">
        <v>0</v>
      </c>
      <c r="L23" s="51" t="n">
        <v>10.8</v>
      </c>
      <c r="M23" s="51" t="n">
        <v>3.6</v>
      </c>
      <c r="N23" s="51" t="n">
        <v>3.6</v>
      </c>
      <c r="O23" s="51" t="n">
        <v>0.72</v>
      </c>
      <c r="P23" s="41"/>
      <c r="Q23" s="41"/>
      <c r="AMJ23" s="26"/>
    </row>
    <row r="24" s="30" customFormat="true" ht="18.2" hidden="false" customHeight="true" outlineLevel="0" collapsed="false">
      <c r="A24" s="13" t="s">
        <v>30</v>
      </c>
      <c r="B24" s="29" t="s">
        <v>31</v>
      </c>
      <c r="C24" s="13" t="n">
        <v>25</v>
      </c>
      <c r="D24" s="13" t="n">
        <v>1.85</v>
      </c>
      <c r="E24" s="13" t="n">
        <v>0.2</v>
      </c>
      <c r="F24" s="13" t="n">
        <v>12</v>
      </c>
      <c r="G24" s="21" t="n">
        <v>53.5</v>
      </c>
      <c r="H24" s="28" t="n">
        <v>0.05</v>
      </c>
      <c r="I24" s="28" t="n">
        <f aca="false">-J24</f>
        <v>-0</v>
      </c>
      <c r="J24" s="28" t="n">
        <v>0</v>
      </c>
      <c r="K24" s="28" t="n">
        <v>0.65</v>
      </c>
      <c r="L24" s="28" t="n">
        <v>11.5</v>
      </c>
      <c r="M24" s="28" t="n">
        <v>43.5</v>
      </c>
      <c r="N24" s="28" t="n">
        <v>16.5</v>
      </c>
      <c r="O24" s="28" t="n">
        <v>0.55</v>
      </c>
      <c r="AMJ24" s="31"/>
    </row>
    <row r="25" s="49" customFormat="true" ht="20.1" hidden="false" customHeight="true" outlineLevel="0" collapsed="false">
      <c r="A25" s="22" t="s">
        <v>30</v>
      </c>
      <c r="B25" s="56" t="s">
        <v>46</v>
      </c>
      <c r="C25" s="22" t="n">
        <v>35</v>
      </c>
      <c r="D25" s="21" t="n">
        <v>1.96</v>
      </c>
      <c r="E25" s="21" t="n">
        <v>0.39</v>
      </c>
      <c r="F25" s="21" t="n">
        <v>17.29</v>
      </c>
      <c r="G25" s="21" t="n">
        <v>80.46</v>
      </c>
      <c r="H25" s="21" t="n">
        <v>0.035</v>
      </c>
      <c r="I25" s="21" t="n">
        <v>0</v>
      </c>
      <c r="J25" s="21" t="n">
        <v>0</v>
      </c>
      <c r="K25" s="21" t="n">
        <v>0.31</v>
      </c>
      <c r="L25" s="21" t="n">
        <v>8.05</v>
      </c>
      <c r="M25" s="21" t="n">
        <v>37.1</v>
      </c>
      <c r="N25" s="21" t="n">
        <v>8.75</v>
      </c>
      <c r="O25" s="21" t="n">
        <v>1.08</v>
      </c>
      <c r="P25" s="48"/>
      <c r="AMJ25" s="26"/>
    </row>
    <row r="26" s="36" customFormat="true" ht="18" hidden="false" customHeight="true" outlineLevel="0" collapsed="false">
      <c r="A26" s="32"/>
      <c r="B26" s="33" t="s">
        <v>47</v>
      </c>
      <c r="C26" s="34" t="n">
        <f aca="false">C25+C24+C23+C22+C21+C20+C19</f>
        <v>690</v>
      </c>
      <c r="D26" s="35" t="n">
        <f aca="false">D25+D24+D23+D22+D21+D20+D19</f>
        <v>20.09</v>
      </c>
      <c r="E26" s="35" t="n">
        <f aca="false">E25+E24+E23+E22+E21+E20+E19</f>
        <v>21.55</v>
      </c>
      <c r="F26" s="35" t="n">
        <f aca="false">F25+F24+F23+F22+F21+F20+F19</f>
        <v>97.11</v>
      </c>
      <c r="G26" s="35" t="n">
        <f aca="false">G25+G24+G23+G22+G21+G20+G19</f>
        <v>658.8</v>
      </c>
      <c r="H26" s="35" t="n">
        <f aca="false">H25+H24+H23+H22+H21+H20+H19</f>
        <v>0.186</v>
      </c>
      <c r="I26" s="35" t="n">
        <f aca="false">I25+I24+I23+I22+I21+I20+I19</f>
        <v>16.86</v>
      </c>
      <c r="J26" s="35" t="n">
        <f aca="false">J25+J24+J23+J22+J21+J20+J19</f>
        <v>0.03</v>
      </c>
      <c r="K26" s="35" t="n">
        <f aca="false">K25+K24+K23+K22+K21+K20+K19</f>
        <v>6.84</v>
      </c>
      <c r="L26" s="35" t="n">
        <f aca="false">L25+L24+L23+L22+L21+L20+L19</f>
        <v>116.08</v>
      </c>
      <c r="M26" s="35" t="n">
        <f aca="false">M25+M24+M23+M22+M21+M20+M19</f>
        <v>281.37</v>
      </c>
      <c r="N26" s="35" t="n">
        <f aca="false">N25+N24+N23+N22+N21+N20+N19</f>
        <v>76.5</v>
      </c>
      <c r="O26" s="35" t="n">
        <f aca="false">O25+O24+O23+O22+O21+O20+O19</f>
        <v>6.42</v>
      </c>
    </row>
    <row r="27" s="18" customFormat="true" ht="13.5" hidden="false" customHeight="true" outlineLevel="0" collapsed="false">
      <c r="A27" s="38" t="s">
        <v>48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="18" customFormat="true" ht="23.85" hidden="false" customHeight="true" outlineLevel="0" collapsed="false">
      <c r="A28" s="13" t="s">
        <v>172</v>
      </c>
      <c r="B28" s="29" t="s">
        <v>173</v>
      </c>
      <c r="C28" s="73" t="n">
        <v>170</v>
      </c>
      <c r="D28" s="53" t="n">
        <v>14.7</v>
      </c>
      <c r="E28" s="53" t="n">
        <v>16.8</v>
      </c>
      <c r="F28" s="53" t="n">
        <v>31.9</v>
      </c>
      <c r="G28" s="53" t="n">
        <f aca="false">D28*4+E28*9+F28*4</f>
        <v>337.6</v>
      </c>
      <c r="H28" s="53" t="n">
        <v>0.1</v>
      </c>
      <c r="I28" s="53" t="n">
        <v>1.36</v>
      </c>
      <c r="J28" s="53" t="n">
        <v>0.1</v>
      </c>
      <c r="K28" s="53" t="n">
        <v>2.68</v>
      </c>
      <c r="L28" s="53" t="n">
        <v>291.57</v>
      </c>
      <c r="M28" s="53" t="n">
        <v>298.86</v>
      </c>
      <c r="N28" s="53" t="n">
        <v>45.82</v>
      </c>
      <c r="O28" s="53" t="n">
        <v>1.13</v>
      </c>
    </row>
    <row r="29" s="18" customFormat="true" ht="17.9" hidden="false" customHeight="true" outlineLevel="0" collapsed="false">
      <c r="A29" s="13" t="s">
        <v>102</v>
      </c>
      <c r="B29" s="52" t="s">
        <v>103</v>
      </c>
      <c r="C29" s="73" t="n">
        <v>180</v>
      </c>
      <c r="D29" s="53" t="n">
        <v>1.3</v>
      </c>
      <c r="E29" s="53" t="n">
        <v>1.21</v>
      </c>
      <c r="F29" s="53" t="n">
        <v>8.33</v>
      </c>
      <c r="G29" s="53" t="n">
        <f aca="false">D29*4+E29*9+F29*4</f>
        <v>49.41</v>
      </c>
      <c r="H29" s="53" t="n">
        <v>0.04</v>
      </c>
      <c r="I29" s="53" t="n">
        <v>1.19</v>
      </c>
      <c r="J29" s="83" t="n">
        <v>0.008</v>
      </c>
      <c r="K29" s="53" t="n">
        <v>0</v>
      </c>
      <c r="L29" s="53" t="n">
        <v>113.94</v>
      </c>
      <c r="M29" s="53" t="n">
        <v>83.52</v>
      </c>
      <c r="N29" s="53" t="n">
        <v>13.86</v>
      </c>
      <c r="O29" s="53" t="n">
        <v>0.37</v>
      </c>
    </row>
    <row r="30" s="18" customFormat="true" ht="15" hidden="false" customHeight="true" outlineLevel="0" collapsed="false">
      <c r="A30" s="51" t="s">
        <v>30</v>
      </c>
      <c r="B30" s="80" t="s">
        <v>79</v>
      </c>
      <c r="C30" s="22" t="n">
        <v>20</v>
      </c>
      <c r="D30" s="21" t="n">
        <v>1.5</v>
      </c>
      <c r="E30" s="21" t="n">
        <v>1.96</v>
      </c>
      <c r="F30" s="21" t="n">
        <v>14.88</v>
      </c>
      <c r="G30" s="21" t="n">
        <v>83.4</v>
      </c>
      <c r="H30" s="21" t="n">
        <v>0.02</v>
      </c>
      <c r="I30" s="21" t="n">
        <v>0</v>
      </c>
      <c r="J30" s="21" t="n">
        <v>0</v>
      </c>
      <c r="K30" s="21" t="n">
        <v>0.7</v>
      </c>
      <c r="L30" s="21" t="n">
        <v>5.8</v>
      </c>
      <c r="M30" s="21" t="n">
        <v>18</v>
      </c>
      <c r="N30" s="21" t="n">
        <v>4</v>
      </c>
      <c r="O30" s="21" t="n">
        <v>0.42</v>
      </c>
      <c r="AMJ30" s="26"/>
    </row>
    <row r="31" s="18" customFormat="true" ht="15" hidden="false" customHeight="true" outlineLevel="0" collapsed="false">
      <c r="A31" s="51" t="s">
        <v>64</v>
      </c>
      <c r="B31" s="71" t="s">
        <v>65</v>
      </c>
      <c r="C31" s="22" t="n">
        <v>100</v>
      </c>
      <c r="D31" s="13" t="n">
        <v>0.4</v>
      </c>
      <c r="E31" s="13" t="n">
        <v>0.31</v>
      </c>
      <c r="F31" s="13" t="n">
        <v>10.31</v>
      </c>
      <c r="G31" s="21" t="n">
        <v>45.5</v>
      </c>
      <c r="H31" s="13" t="n">
        <v>0.026</v>
      </c>
      <c r="I31" s="13" t="n">
        <v>5</v>
      </c>
      <c r="J31" s="13" t="n">
        <v>0</v>
      </c>
      <c r="K31" s="13" t="n">
        <v>0.4</v>
      </c>
      <c r="L31" s="13" t="n">
        <v>19</v>
      </c>
      <c r="M31" s="13" t="n">
        <v>16</v>
      </c>
      <c r="N31" s="13" t="n">
        <v>12</v>
      </c>
      <c r="O31" s="13" t="n">
        <v>2.3</v>
      </c>
      <c r="AMJ31" s="26"/>
    </row>
    <row r="32" s="30" customFormat="true" ht="18.2" hidden="false" customHeight="true" outlineLevel="0" collapsed="false">
      <c r="A32" s="13" t="s">
        <v>30</v>
      </c>
      <c r="B32" s="29" t="s">
        <v>31</v>
      </c>
      <c r="C32" s="13" t="n">
        <v>25</v>
      </c>
      <c r="D32" s="13" t="n">
        <v>1.85</v>
      </c>
      <c r="E32" s="13" t="n">
        <v>0.2</v>
      </c>
      <c r="F32" s="13" t="n">
        <v>12</v>
      </c>
      <c r="G32" s="21" t="n">
        <v>53.5</v>
      </c>
      <c r="H32" s="28" t="n">
        <v>0.05</v>
      </c>
      <c r="I32" s="28" t="n">
        <f aca="false">-J32</f>
        <v>-0</v>
      </c>
      <c r="J32" s="28" t="n">
        <v>0</v>
      </c>
      <c r="K32" s="28" t="n">
        <v>0.65</v>
      </c>
      <c r="L32" s="28" t="n">
        <v>11.5</v>
      </c>
      <c r="M32" s="28" t="n">
        <v>43.5</v>
      </c>
      <c r="N32" s="28" t="n">
        <v>16.5</v>
      </c>
      <c r="O32" s="28" t="n">
        <v>0.55</v>
      </c>
      <c r="AMJ32" s="31"/>
    </row>
    <row r="33" s="18" customFormat="true" ht="13.5" hidden="false" customHeight="true" outlineLevel="0" collapsed="false">
      <c r="A33" s="13"/>
      <c r="B33" s="33" t="s">
        <v>51</v>
      </c>
      <c r="C33" s="34" t="n">
        <f aca="false">C32+C31+C30+C29+C28</f>
        <v>495</v>
      </c>
      <c r="D33" s="35" t="n">
        <f aca="false">D32+D31+D30+D29+D28</f>
        <v>19.75</v>
      </c>
      <c r="E33" s="35" t="n">
        <f aca="false">E32+E31+E30+E29+E28</f>
        <v>20.48</v>
      </c>
      <c r="F33" s="35" t="n">
        <f aca="false">F32+F31+F30+F29+F28</f>
        <v>77.42</v>
      </c>
      <c r="G33" s="35" t="n">
        <f aca="false">G32+G31+G30+G29+G28</f>
        <v>569.41</v>
      </c>
      <c r="H33" s="35" t="n">
        <f aca="false">H32+H31+H30+H29+H28</f>
        <v>0.236</v>
      </c>
      <c r="I33" s="35" t="n">
        <f aca="false">I32+I31+I30+I29+I28</f>
        <v>7.55</v>
      </c>
      <c r="J33" s="35" t="n">
        <f aca="false">J32+J31+J30+J29+J28</f>
        <v>0.108</v>
      </c>
      <c r="K33" s="35" t="n">
        <f aca="false">K32+K31+K30+K29+K28</f>
        <v>4.43</v>
      </c>
      <c r="L33" s="35" t="n">
        <f aca="false">L32+L31+L30+L29+L28</f>
        <v>441.81</v>
      </c>
      <c r="M33" s="35" t="n">
        <f aca="false">M32+M31+M30+M29+M28</f>
        <v>459.88</v>
      </c>
      <c r="N33" s="35" t="n">
        <f aca="false">N32+N31+N30+N29+N28</f>
        <v>92.18</v>
      </c>
      <c r="O33" s="35" t="n">
        <f aca="false">O32+O31+O30+O29+O28</f>
        <v>4.77</v>
      </c>
    </row>
    <row r="34" s="36" customFormat="true" ht="18" hidden="false" customHeight="true" outlineLevel="0" collapsed="false">
      <c r="A34" s="61"/>
      <c r="B34" s="33" t="s">
        <v>52</v>
      </c>
      <c r="C34" s="62"/>
      <c r="D34" s="63" t="n">
        <f aca="false">D14+D17+D26+D33</f>
        <v>55.59</v>
      </c>
      <c r="E34" s="63" t="n">
        <f aca="false">E14+E17+E26+E33</f>
        <v>63.62</v>
      </c>
      <c r="F34" s="63" t="n">
        <f aca="false">F14+F17+F26+F33</f>
        <v>218.02</v>
      </c>
      <c r="G34" s="63" t="n">
        <f aca="false">G14+G17+G26+G33</f>
        <v>1656.47</v>
      </c>
      <c r="H34" s="63" t="n">
        <f aca="false">H14+H17+H26+H33</f>
        <v>0.589</v>
      </c>
      <c r="I34" s="63" t="n">
        <f aca="false">I14+I17+I26+I33</f>
        <v>29</v>
      </c>
      <c r="J34" s="63" t="n">
        <f aca="false">J14+J17+J26+J33</f>
        <v>0.28</v>
      </c>
      <c r="K34" s="63" t="n">
        <f aca="false">K14+K17+K26+K33</f>
        <v>12.15</v>
      </c>
      <c r="L34" s="63" t="n">
        <f aca="false">L14+L17+L26+L33</f>
        <v>1144.15</v>
      </c>
      <c r="M34" s="63" t="n">
        <f aca="false">M14+M17+M26+M33</f>
        <v>1182.61</v>
      </c>
      <c r="N34" s="63" t="n">
        <f aca="false">N14+N17+N26+N33</f>
        <v>242.93</v>
      </c>
      <c r="O34" s="63" t="n">
        <f aca="false">O14+O17+O26+O33</f>
        <v>13.31</v>
      </c>
    </row>
    <row r="35" s="18" customFormat="true" ht="18" hidden="false" customHeight="true" outlineLevel="0" collapsed="false">
      <c r="A35" s="84"/>
      <c r="B35" s="84"/>
      <c r="C35" s="84"/>
      <c r="D35" s="84"/>
      <c r="E35" s="84"/>
      <c r="F35" s="84"/>
      <c r="G35" s="84"/>
      <c r="H35" s="55"/>
    </row>
    <row r="36" s="85" customFormat="true" ht="18" hidden="false" customHeight="true" outlineLevel="0" collapsed="false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="85" customFormat="true" ht="18" hidden="false" customHeight="true" outlineLevel="0" collapsed="false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="85" customFormat="true" ht="18" hidden="false" customHeight="true" outlineLevel="0" collapsed="false">
      <c r="A38" s="26"/>
      <c r="B38" s="26"/>
      <c r="C38" s="26"/>
      <c r="D38" s="26"/>
      <c r="E38" s="26"/>
      <c r="F38" s="26"/>
      <c r="G38" s="75"/>
    </row>
    <row r="39" s="85" customFormat="true" ht="18" hidden="false" customHeight="true" outlineLevel="0" collapsed="false">
      <c r="A39" s="26"/>
      <c r="B39" s="26"/>
      <c r="C39" s="26"/>
      <c r="D39" s="26"/>
      <c r="E39" s="26"/>
      <c r="F39" s="26"/>
      <c r="G39" s="75"/>
    </row>
    <row r="40" s="85" customFormat="true" ht="18" hidden="false" customHeight="true" outlineLevel="0" collapsed="false">
      <c r="A40" s="26"/>
      <c r="B40" s="26"/>
      <c r="C40" s="26"/>
      <c r="D40" s="26"/>
      <c r="E40" s="26"/>
      <c r="F40" s="26"/>
      <c r="G40" s="75"/>
    </row>
    <row r="41" s="85" customFormat="true" ht="12.75" hidden="false" customHeight="true" outlineLevel="0" collapsed="false">
      <c r="A41" s="26"/>
      <c r="B41" s="26"/>
      <c r="C41" s="26"/>
      <c r="D41" s="26"/>
      <c r="E41" s="26"/>
      <c r="F41" s="26"/>
      <c r="G41" s="75"/>
    </row>
    <row r="42" s="85" customFormat="true" ht="12.75" hidden="false" customHeight="false" outlineLevel="0" collapsed="false">
      <c r="A42" s="26"/>
      <c r="B42" s="26"/>
      <c r="C42" s="26"/>
      <c r="D42" s="26"/>
      <c r="E42" s="26"/>
      <c r="F42" s="26"/>
      <c r="G42" s="75"/>
    </row>
    <row r="43" s="85" customFormat="true" ht="12.75" hidden="false" customHeight="false" outlineLevel="0" collapsed="false">
      <c r="A43" s="26"/>
      <c r="B43" s="26"/>
      <c r="C43" s="26"/>
      <c r="D43" s="26"/>
      <c r="E43" s="26"/>
      <c r="F43" s="26"/>
      <c r="G43" s="75"/>
    </row>
    <row r="44" s="85" customFormat="true" ht="12.75" hidden="false" customHeight="false" outlineLevel="0" collapsed="false">
      <c r="A44" s="26"/>
      <c r="B44" s="26"/>
      <c r="C44" s="26"/>
      <c r="D44" s="26"/>
      <c r="E44" s="26"/>
      <c r="F44" s="26"/>
      <c r="G44" s="75"/>
    </row>
    <row r="45" s="85" customFormat="true" ht="12.75" hidden="false" customHeight="false" outlineLevel="0" collapsed="false">
      <c r="A45" s="26"/>
      <c r="B45" s="26"/>
      <c r="C45" s="26"/>
      <c r="D45" s="26"/>
      <c r="E45" s="26"/>
      <c r="F45" s="26"/>
      <c r="G45" s="75"/>
    </row>
    <row r="46" s="85" customFormat="true" ht="12.75" hidden="false" customHeight="false" outlineLevel="0" collapsed="false">
      <c r="A46" s="26"/>
      <c r="B46" s="26"/>
      <c r="C46" s="26"/>
      <c r="D46" s="26"/>
      <c r="E46" s="26"/>
      <c r="F46" s="26"/>
      <c r="G46" s="75"/>
    </row>
    <row r="47" s="85" customFormat="true" ht="12.75" hidden="false" customHeight="false" outlineLevel="0" collapsed="false">
      <c r="A47" s="26"/>
      <c r="B47" s="26"/>
      <c r="C47" s="26"/>
      <c r="D47" s="26"/>
      <c r="E47" s="26"/>
      <c r="F47" s="26"/>
      <c r="G47" s="75"/>
    </row>
    <row r="48" s="85" customFormat="true" ht="12.75" hidden="false" customHeight="false" outlineLevel="0" collapsed="false">
      <c r="A48" s="26"/>
      <c r="B48" s="26"/>
      <c r="C48" s="26"/>
      <c r="D48" s="26"/>
      <c r="E48" s="26"/>
      <c r="F48" s="26"/>
      <c r="G48" s="75"/>
    </row>
    <row r="49" s="85" customFormat="true" ht="12.75" hidden="false" customHeight="false" outlineLevel="0" collapsed="false">
      <c r="A49" s="26"/>
      <c r="B49" s="26"/>
      <c r="C49" s="26"/>
      <c r="D49" s="26"/>
      <c r="E49" s="26"/>
      <c r="F49" s="26"/>
      <c r="G49" s="75"/>
    </row>
    <row r="50" s="85" customFormat="true" ht="12.75" hidden="false" customHeight="false" outlineLevel="0" collapsed="false">
      <c r="A50" s="26"/>
      <c r="B50" s="26"/>
      <c r="C50" s="26"/>
      <c r="D50" s="26"/>
      <c r="E50" s="26"/>
      <c r="F50" s="26"/>
      <c r="G50" s="75"/>
    </row>
    <row r="51" s="85" customFormat="true" ht="12.75" hidden="false" customHeight="false" outlineLevel="0" collapsed="false">
      <c r="A51" s="26"/>
      <c r="B51" s="26"/>
      <c r="C51" s="26"/>
      <c r="D51" s="26"/>
      <c r="E51" s="26"/>
      <c r="F51" s="26"/>
      <c r="G51" s="75"/>
    </row>
    <row r="52" s="85" customFormat="true" ht="12.75" hidden="false" customHeight="false" outlineLevel="0" collapsed="false">
      <c r="A52" s="26"/>
      <c r="B52" s="26"/>
      <c r="C52" s="26"/>
      <c r="D52" s="26"/>
      <c r="E52" s="26"/>
      <c r="F52" s="26"/>
      <c r="G52" s="75"/>
    </row>
    <row r="53" s="85" customFormat="true" ht="12.75" hidden="false" customHeight="false" outlineLevel="0" collapsed="false">
      <c r="A53" s="26"/>
      <c r="B53" s="26"/>
      <c r="C53" s="26"/>
      <c r="D53" s="26"/>
      <c r="E53" s="26"/>
      <c r="F53" s="26"/>
      <c r="G53" s="75"/>
    </row>
    <row r="54" s="85" customFormat="true" ht="12.75" hidden="false" customHeight="false" outlineLevel="0" collapsed="false">
      <c r="A54" s="26"/>
      <c r="B54" s="26"/>
      <c r="C54" s="26"/>
      <c r="D54" s="26"/>
      <c r="E54" s="26"/>
      <c r="F54" s="26"/>
      <c r="G54" s="75"/>
    </row>
    <row r="55" s="85" customFormat="true" ht="12.75" hidden="false" customHeight="false" outlineLevel="0" collapsed="false">
      <c r="A55" s="26"/>
      <c r="B55" s="26"/>
      <c r="C55" s="26"/>
      <c r="D55" s="26"/>
      <c r="E55" s="26"/>
      <c r="F55" s="26"/>
      <c r="G55" s="75"/>
    </row>
    <row r="1048576" customFormat="false" ht="12.8" hidden="false" customHeight="false" outlineLevel="0" collapsed="false"/>
  </sheetData>
  <mergeCells count="14">
    <mergeCell ref="A1:B1"/>
    <mergeCell ref="A3:B3"/>
    <mergeCell ref="A4:C4"/>
    <mergeCell ref="A5:A6"/>
    <mergeCell ref="B5:B6"/>
    <mergeCell ref="C5:C6"/>
    <mergeCell ref="D5:F5"/>
    <mergeCell ref="G5:G6"/>
    <mergeCell ref="H5:K5"/>
    <mergeCell ref="L5:O5"/>
    <mergeCell ref="A7:O7"/>
    <mergeCell ref="A15:O15"/>
    <mergeCell ref="A18:O18"/>
    <mergeCell ref="A27:O27"/>
  </mergeCells>
  <printOptions headings="false" gridLines="false" gridLinesSet="true" horizontalCentered="false" verticalCentered="false"/>
  <pageMargins left="0.39375" right="0.39375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1474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dc:description/>
  <dc:language>ru-RU</dc:language>
  <cp:lastModifiedBy/>
  <cp:lastPrinted>2021-12-16T12:10:31Z</cp:lastPrinted>
  <dcterms:modified xsi:type="dcterms:W3CDTF">2024-01-30T13:47:44Z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